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OPĆI DIO" sheetId="4" r:id="rId4"/>
    <sheet name="A1" sheetId="5" r:id="rId5"/>
    <sheet name="A2" sheetId="6" r:id="rId6"/>
    <sheet name="A3" sheetId="7" r:id="rId7"/>
    <sheet name="A4" sheetId="8" r:id="rId8"/>
    <sheet name="B" sheetId="9" r:id="rId9"/>
    <sheet name="POSEBNI DIO" sheetId="10" r:id="rId10"/>
  </sheets>
  <externalReferences>
    <externalReference r:id="rId13"/>
    <externalReference r:id="rId14"/>
    <externalReference r:id="rId15"/>
  </externalReferences>
  <definedNames>
    <definedName name="BExOMDTNOBL8S0LYL4B82RRMASFU" hidden="1">'POSEBNI DIO'!#REF!</definedName>
    <definedName name="_xlnm.Print_Area" localSheetId="7">'A4'!$A$1:$E$10</definedName>
    <definedName name="_xlnm.Print_Area" localSheetId="9">'POSEBNI DIO'!$A$1:$J$17</definedName>
    <definedName name="SAPBEXhrIndnt" hidden="1">1</definedName>
    <definedName name="SAPBEXq0001" localSheetId="0">'POSEBNI DIO'!#REF!</definedName>
    <definedName name="SAPBEXq0001f0CMMT_ITEM" localSheetId="0">'POSEBNI DIO'!#REF!</definedName>
    <definedName name="SAPBEXq0001f0FUNC_AREA" localSheetId="0">'POSEBNI DIO'!#REF!</definedName>
    <definedName name="SAPBEXq0001f0FUND" localSheetId="0">'POSEBNI DIO'!#REF!</definedName>
    <definedName name="SAPBEXq0001f3ITPP55VBM7314IC0RVOB58LL" localSheetId="0">'POSEBNI DIO'!#REF!</definedName>
    <definedName name="SAPBEXq0001f4EUFCCA055XR5KKWUHXFKA210" localSheetId="0">'POSEBNI DIO'!#REF!</definedName>
    <definedName name="SAPBEXq0001f5TEF4EUN36RKNOMLKOMRH5CW0" localSheetId="0">'POSEBNI DIO'!#REF!</definedName>
    <definedName name="SAPBEXq0001f9KUET3XLNV4JS5SED95L28I5R" localSheetId="0">'POSEBNI DIO'!#REF!</definedName>
    <definedName name="SAPBEXq0001fAQH7HT8YKFTP9PMN771CEVT58" localSheetId="0">'POSEBNI DIO'!#REF!</definedName>
    <definedName name="SAPBEXq0001fZ_CMMTITE" localSheetId="0">'POSEBNI DIO'!$A$1:$A$1</definedName>
    <definedName name="SAPBEXq0001fZ_FCTR" localSheetId="0">'POSEBNI DIO'!#REF!</definedName>
    <definedName name="SAPBEXq0001fZ_FM_AREA" localSheetId="0">'POSEBNI DIO'!#REF!</definedName>
    <definedName name="SAPBEXq0001fZ_FUNAREA" localSheetId="0">'POSEBNI DIO'!#REF!</definedName>
    <definedName name="SAPBEXq0001fZ_FUND" localSheetId="0">'POSEBNI DIO'!#REF!</definedName>
    <definedName name="SAPBEXq0001fZ_GLAVA" localSheetId="0">'POSEBNI DIO'!$A$2:$A$2</definedName>
    <definedName name="SAPBEXq0001fZ_OBJECT2" localSheetId="0">'POSEBNI DIO'!$A$3:$A$3</definedName>
    <definedName name="SAPBEXq0001fZ_OBJECT2__ZPROGRAM" localSheetId="0">'POSEBNI DIO'!#REF!</definedName>
    <definedName name="SAPBEXq0001fZ_RAZDJEL" localSheetId="0">'POSEBNI DIO'!#REF!</definedName>
    <definedName name="SAPBEXq0001tREPTXTLG" localSheetId="0">'POSEBNI DIO'!#REF!</definedName>
    <definedName name="SAPBEXq0001tROLLUPTIME" localSheetId="0">'POSEBNI DIO'!#REF!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<sst xmlns="http://schemas.openxmlformats.org/spreadsheetml/2006/main" count="976" uniqueCount="237">
  <si>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</si>
  <si>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</si>
  <si>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</si>
  <si>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</si>
  <si>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</si>
  <si>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</si>
  <si>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</si>
  <si>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</si>
  <si>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</si>
  <si>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</si>
  <si>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</si>
  <si>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</si>
  <si>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</si>
  <si>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</si>
  <si>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</si>
  <si>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</si>
  <si>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</si>
  <si>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</si>
  <si>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</si>
  <si>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</si>
  <si>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</si>
  <si>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</si>
  <si>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</si>
  <si>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</si>
  <si>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</si>
  <si>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</si>
  <si>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</si>
  <si>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</si>
  <si>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</si>
  <si>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</si>
  <si>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</si>
  <si>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</si>
  <si>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</si>
  <si>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</si>
  <si>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</si>
  <si>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</si>
  <si>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</si>
  <si>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</si>
  <si>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</si>
  <si>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</si>
  <si>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</si>
  <si>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</si>
  <si>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</si>
  <si>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</si>
  <si>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</si>
  <si>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</si>
  <si>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</si>
  <si>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</si>
  <si>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</si>
  <si>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</si>
  <si>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</si>
  <si>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</si>
  <si>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</si>
  <si>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</si>
  <si>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</si>
  <si>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</si>
  <si>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</si>
  <si>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</si>
  <si>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</si>
  <si>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</si>
  <si>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</si>
  <si>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</si>
  <si>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</si>
  <si>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</si>
  <si>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</si>
  <si>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</si>
  <si>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</si>
  <si>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</si>
  <si>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</si>
  <si>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</si>
  <si>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</si>
  <si>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</si>
  <si>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</si>
  <si>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</si>
  <si>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</si>
  <si>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</si>
  <si>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</si>
  <si>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</si>
  <si>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</si>
  <si>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</si>
  <si>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</si>
  <si>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</si>
  <si>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</si>
  <si>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</si>
  <si>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</si>
  <si>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</si>
  <si>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</si>
  <si>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</si>
  <si>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</si>
  <si>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</si>
  <si>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</si>
  <si>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</si>
  <si>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</si>
  <si>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</si>
  <si>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</si>
  <si>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</si>
  <si>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</si>
  <si>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</si>
  <si>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</si>
  <si>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</si>
  <si>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</si>
  <si>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</si>
  <si>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</si>
  <si>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</si>
  <si>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</si>
  <si>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</si>
  <si>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</si>
  <si>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</si>
  <si>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</si>
  <si>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</si>
  <si>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</si>
  <si>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</si>
  <si>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</si>
  <si>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</si>
  <si>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</si>
  <si>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</si>
  <si>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</si>
  <si>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</si>
  <si>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</si>
  <si>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</si>
  <si>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</si>
  <si>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</si>
  <si>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</si>
  <si>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</si>
  <si>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</si>
  <si>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</si>
  <si>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</si>
  <si>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</si>
  <si>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</si>
  <si>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</si>
  <si>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</si>
  <si>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</si>
  <si>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</si>
  <si>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</si>
  <si>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</si>
  <si>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</si>
  <si>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</si>
  <si>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</si>
  <si>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</si>
  <si>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</si>
  <si>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</si>
  <si>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</si>
  <si>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</si>
  <si>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</si>
  <si>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</si>
  <si>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</si>
  <si>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</si>
  <si>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</si>
  <si>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</si>
  <si>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</si>
  <si>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</si>
  <si>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</si>
  <si>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</si>
  <si>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</si>
  <si>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</si>
  <si>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</si>
  <si>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EUR</t>
  </si>
  <si>
    <t>ADMINISTRACIJA I UPRAVLJANJE</t>
  </si>
  <si>
    <t>31</t>
  </si>
  <si>
    <t>Rashodi za zaposlene</t>
  </si>
  <si>
    <t>32</t>
  </si>
  <si>
    <t>Materijalni rashodi</t>
  </si>
  <si>
    <t>34</t>
  </si>
  <si>
    <t>42</t>
  </si>
  <si>
    <t>Rashodi za nabavu proizvedene dugotrajne imovine</t>
  </si>
  <si>
    <t>41</t>
  </si>
  <si>
    <t>Rashodi za nabavu neproizvedene dugotrajne imovine</t>
  </si>
  <si>
    <t>Naziv</t>
  </si>
  <si>
    <t>Prijedlog proračuna 
2023</t>
  </si>
  <si>
    <t>Projekcija 
proračuna
2024</t>
  </si>
  <si>
    <t>Projekcija
proračuna
2025</t>
  </si>
  <si>
    <t>II. POSEBNI DIO</t>
  </si>
  <si>
    <t>Šifra</t>
  </si>
  <si>
    <t>Rashodi poslovanja</t>
  </si>
  <si>
    <t>Rashodi za nabavu nefinancijske imovine</t>
  </si>
  <si>
    <t>07780</t>
  </si>
  <si>
    <t>Institut za vode »Josip Juraj Strossmayer«</t>
  </si>
  <si>
    <t>ZAŠTITA I OČUVANJE PRIRODE I OKOLIŠA</t>
  </si>
  <si>
    <t>3408</t>
  </si>
  <si>
    <t>RAZVOJ SUSTAVA JAVNE ODVODNJE I ZAŠTITE VODA I MORA</t>
  </si>
  <si>
    <t>A937001</t>
  </si>
  <si>
    <t>52</t>
  </si>
  <si>
    <t>Ostale pomoći</t>
  </si>
  <si>
    <t>I. OPĆI DIO</t>
  </si>
  <si>
    <t xml:space="preserve">A. SAŽETAK RAČUNA PRIHODA I RASHODA </t>
  </si>
  <si>
    <t>PRIHODI POSLOVANJA</t>
  </si>
  <si>
    <t>PRIHODI OD PRODAJE NEFINANCIJSKE IMOVINE</t>
  </si>
  <si>
    <t>UKUPNI PRIHODI</t>
  </si>
  <si>
    <t>RASHODI POSLOVANJA</t>
  </si>
  <si>
    <t>RASHODI ZA NABAVU NEFINANCIJSKE IMOVINE</t>
  </si>
  <si>
    <t>UKUPNI RASHODI</t>
  </si>
  <si>
    <t>RAZLIKA - VIŠAK / MANJAK</t>
  </si>
  <si>
    <t>B.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</si>
  <si>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</si>
  <si>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</si>
  <si>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</si>
  <si>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NAREDNU GODINU</t>
  </si>
  <si>
    <t>NETO  FINANCIRANJE</t>
  </si>
  <si>
    <t>VIŠAK / MANJAK + NETO FINANCIRANJE</t>
  </si>
  <si>
    <t>A. RAČUN PRIHODA I RASHODA</t>
  </si>
  <si>
    <t>A1. PRIHODI POSLOVANJA I PRIHODI OD PRODAJE NEFINANCIJSKE IMOVINE</t>
  </si>
  <si>
    <t>Razred</t>
  </si>
  <si>
    <t>Skupina</t>
  </si>
  <si>
    <t>Izvor</t>
  </si>
  <si>
    <t>Naziv prihoda</t>
  </si>
  <si>
    <t>Prijedlog proračuna 
za 2023.</t>
  </si>
  <si>
    <t>Projekcija proračuna 
za 2024.</t>
  </si>
  <si>
    <t>Prihodi</t>
  </si>
  <si>
    <t>6XXX</t>
  </si>
  <si>
    <t>63YYY</t>
  </si>
  <si>
    <t>A2. RASHODI POSLOVANJA I RASHODI ZA NABAVU NEFINANCIJSKE IMOVINE</t>
  </si>
  <si>
    <t>Naziv rashoda</t>
  </si>
  <si>
    <t>Plan za 2023.</t>
  </si>
  <si>
    <t>Projekcija za 2024.</t>
  </si>
  <si>
    <t>Projekcija za 2025.</t>
  </si>
  <si>
    <t>Razred stavke (E1)</t>
  </si>
  <si>
    <t>Skupina stavke (E2)</t>
  </si>
  <si>
    <t>Izvor (razina 2)</t>
  </si>
  <si>
    <t>Ukupni rezultat</t>
  </si>
  <si>
    <t>Rezultat</t>
  </si>
  <si>
    <t>A3. RASHODI PREMA IZVORIMA FINANCIRANJA</t>
  </si>
  <si>
    <t>Brojčana oznaka i naziv</t>
  </si>
  <si>
    <t>Pomoći</t>
  </si>
  <si>
    <t>A4. RASHODI PREMA FUNKCIJSKOJ KLASIFIKACIJI</t>
  </si>
  <si>
    <t>Funkcijsko podr.</t>
  </si>
  <si>
    <t>GFS</t>
  </si>
  <si>
    <t>GFS Klasifikacija</t>
  </si>
  <si>
    <t>05</t>
  </si>
  <si>
    <t>Zaštita okoliša</t>
  </si>
  <si>
    <t>055</t>
  </si>
  <si>
    <t>Istraživanje i razvoj: Zaštita okoliša</t>
  </si>
  <si>
    <t>B. RAČUN FINANCIRANJA</t>
  </si>
  <si>
    <t>Nisu nađeni primjenjivi podaci</t>
  </si>
  <si>
    <t>Novi plan 2023.</t>
  </si>
  <si>
    <t>Povećanje/ smanjenje</t>
  </si>
  <si>
    <t>I. IZMJENE I DOPUNE FINANCIJSKOG PLANA ZA 2023. GODINU</t>
  </si>
  <si>
    <t>INSTITUT ZA VODE JOSIP JURAJ STROSSMAYER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</si>
</sst>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</numFmts>
  <fonts count="8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sz val="11"/>
      <name val="Geneva"/>
      <family val="0"/>
    </font>
    <font>
      <sz val="8"/>
      <name val="Times New Roman"/>
      <family val="1"/>
    </font>
    <font>
      <sz val="8"/>
      <name val="Geneva"/>
      <family val="0"/>
    </font>
    <font>
      <b/>
      <sz val="11"/>
      <color indexed="63"/>
      <name val="Minion Pro"/>
      <family val="0"/>
    </font>
    <font>
      <sz val="11"/>
      <name val="Arial"/>
      <family val="2"/>
    </font>
    <font>
      <sz val="12"/>
      <name val="Arial"/>
      <family val="2"/>
    </font>
    <font>
      <b/>
      <sz val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8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3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1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3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72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3" fillId="27" borderId="0" applyNumberFormat="0" applyBorder="0" applyAlignment="0" applyProtection="0"/>
    <xf numFmtId="0" fontId="7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72" fillId="32" borderId="0" applyNumberFormat="0" applyBorder="0" applyAlignment="0" applyProtection="0"/>
    <xf numFmtId="0" fontId="24" fillId="25" borderId="0" applyNumberFormat="0" applyBorder="0" applyAlignment="0" applyProtection="0"/>
    <xf numFmtId="0" fontId="24" fillId="33" borderId="0" applyNumberFormat="0" applyBorder="0" applyAlignment="0" applyProtection="0"/>
    <xf numFmtId="0" fontId="23" fillId="26" borderId="0" applyNumberFormat="0" applyBorder="0" applyAlignment="0" applyProtection="0"/>
    <xf numFmtId="0" fontId="72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3" fillId="23" borderId="0" applyNumberFormat="0" applyBorder="0" applyAlignment="0" applyProtection="0"/>
    <xf numFmtId="0" fontId="72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3" fillId="40" borderId="0" applyNumberFormat="0" applyBorder="0" applyAlignment="0" applyProtection="0"/>
    <xf numFmtId="0" fontId="73" fillId="41" borderId="0" applyNumberFormat="0" applyBorder="0" applyAlignment="0" applyProtection="0"/>
    <xf numFmtId="0" fontId="11" fillId="38" borderId="1" applyNumberFormat="0" applyFont="0" applyAlignment="0" applyProtection="0"/>
    <xf numFmtId="0" fontId="74" fillId="42" borderId="2" applyNumberFormat="0" applyAlignment="0" applyProtection="0"/>
    <xf numFmtId="0" fontId="75" fillId="43" borderId="3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7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7" fillId="47" borderId="0" applyNumberFormat="0" applyBorder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48" borderId="2" applyNumberFormat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23" borderId="0" applyNumberFormat="0" applyBorder="0" applyAlignment="0" applyProtection="0"/>
    <xf numFmtId="0" fontId="23" fillId="53" borderId="0" applyNumberFormat="0" applyBorder="0" applyAlignment="0" applyProtection="0"/>
    <xf numFmtId="0" fontId="40" fillId="54" borderId="7" applyNumberFormat="0" applyAlignment="0" applyProtection="0"/>
    <xf numFmtId="0" fontId="33" fillId="54" borderId="1" applyNumberFormat="0" applyAlignment="0" applyProtection="0"/>
    <xf numFmtId="0" fontId="82" fillId="0" borderId="8" applyNumberFormat="0" applyFill="0" applyAlignment="0" applyProtection="0"/>
    <xf numFmtId="0" fontId="32" fillId="38" borderId="0" applyNumberFormat="0" applyBorder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83" fillId="55" borderId="0" applyNumberFormat="0" applyBorder="0" applyAlignment="0" applyProtection="0"/>
    <xf numFmtId="0" fontId="39" fillId="39" borderId="0" applyNumberFormat="0" applyBorder="0" applyAlignment="0" applyProtection="0"/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11" fillId="56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57" borderId="12" applyNumberFormat="0" applyFont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42" borderId="13" applyNumberFormat="0" applyAlignment="0" applyProtection="0"/>
    <xf numFmtId="9" fontId="0" fillId="0" borderId="0" applyFont="0" applyFill="0" applyBorder="0" applyAlignment="0" applyProtection="0"/>
    <xf numFmtId="0" fontId="39" fillId="0" borderId="14" applyNumberFormat="0" applyFill="0" applyAlignment="0" applyProtection="0"/>
    <xf numFmtId="0" fontId="34" fillId="52" borderId="15" applyNumberFormat="0" applyAlignment="0" applyProtection="0"/>
    <xf numFmtId="4" fontId="3" fillId="58" borderId="16" applyNumberFormat="0" applyProtection="0">
      <alignment vertical="center"/>
    </xf>
    <xf numFmtId="4" fontId="11" fillId="59" borderId="1" applyNumberFormat="0" applyProtection="0">
      <alignment vertical="center"/>
    </xf>
    <xf numFmtId="4" fontId="5" fillId="59" borderId="7" applyNumberFormat="0" applyProtection="0">
      <alignment vertical="center"/>
    </xf>
    <xf numFmtId="4" fontId="5" fillId="59" borderId="7" applyNumberFormat="0" applyProtection="0">
      <alignment vertical="center"/>
    </xf>
    <xf numFmtId="4" fontId="4" fillId="59" borderId="16" applyNumberFormat="0" applyProtection="0">
      <alignment vertical="center"/>
    </xf>
    <xf numFmtId="4" fontId="27" fillId="59" borderId="1" applyNumberFormat="0" applyProtection="0">
      <alignment vertical="center"/>
    </xf>
    <xf numFmtId="4" fontId="7" fillId="59" borderId="7" applyNumberFormat="0" applyProtection="0">
      <alignment vertical="center"/>
    </xf>
    <xf numFmtId="4" fontId="7" fillId="59" borderId="7" applyNumberFormat="0" applyProtection="0">
      <alignment vertical="center"/>
    </xf>
    <xf numFmtId="4" fontId="3" fillId="58" borderId="16" applyNumberFormat="0" applyProtection="0">
      <alignment horizontal="left" vertical="center" indent="1"/>
    </xf>
    <xf numFmtId="4" fontId="11" fillId="59" borderId="1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11" fillId="59" borderId="1" applyNumberFormat="0" applyProtection="0">
      <alignment horizontal="left" vertical="center" indent="1"/>
    </xf>
    <xf numFmtId="0" fontId="3" fillId="59" borderId="16" applyNumberFormat="0" applyProtection="0">
      <alignment horizontal="left" vertical="top" indent="1"/>
    </xf>
    <xf numFmtId="0" fontId="20" fillId="59" borderId="16" applyNumberFormat="0" applyProtection="0">
      <alignment horizontal="left" vertical="top" indent="1"/>
    </xf>
    <xf numFmtId="4" fontId="5" fillId="59" borderId="7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3" fillId="60" borderId="0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10" fillId="62" borderId="7" applyNumberFormat="0" applyProtection="0">
      <alignment horizontal="left" vertical="center" indent="1"/>
    </xf>
    <xf numFmtId="0" fontId="10" fillId="62" borderId="7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4" fontId="5" fillId="63" borderId="16" applyNumberFormat="0" applyProtection="0">
      <alignment horizontal="right" vertical="center"/>
    </xf>
    <xf numFmtId="4" fontId="11" fillId="63" borderId="1" applyNumberFormat="0" applyProtection="0">
      <alignment horizontal="right" vertical="center"/>
    </xf>
    <xf numFmtId="4" fontId="5" fillId="63" borderId="7" applyNumberFormat="0" applyProtection="0">
      <alignment horizontal="right" vertical="center"/>
    </xf>
    <xf numFmtId="4" fontId="5" fillId="63" borderId="7" applyNumberFormat="0" applyProtection="0">
      <alignment horizontal="right" vertical="center"/>
    </xf>
    <xf numFmtId="4" fontId="5" fillId="64" borderId="16" applyNumberFormat="0" applyProtection="0">
      <alignment horizontal="right" vertical="center"/>
    </xf>
    <xf numFmtId="4" fontId="11" fillId="65" borderId="1" applyNumberFormat="0" applyProtection="0">
      <alignment horizontal="right" vertical="center"/>
    </xf>
    <xf numFmtId="4" fontId="5" fillId="64" borderId="7" applyNumberFormat="0" applyProtection="0">
      <alignment horizontal="right" vertical="center"/>
    </xf>
    <xf numFmtId="4" fontId="5" fillId="64" borderId="7" applyNumberFormat="0" applyProtection="0">
      <alignment horizontal="right" vertical="center"/>
    </xf>
    <xf numFmtId="4" fontId="5" fillId="66" borderId="16" applyNumberFormat="0" applyProtection="0">
      <alignment horizontal="right" vertical="center"/>
    </xf>
    <xf numFmtId="4" fontId="11" fillId="66" borderId="17" applyNumberFormat="0" applyProtection="0">
      <alignment horizontal="right" vertical="center"/>
    </xf>
    <xf numFmtId="4" fontId="5" fillId="66" borderId="7" applyNumberFormat="0" applyProtection="0">
      <alignment horizontal="right" vertical="center"/>
    </xf>
    <xf numFmtId="4" fontId="5" fillId="66" borderId="7" applyNumberFormat="0" applyProtection="0">
      <alignment horizontal="right" vertical="center"/>
    </xf>
    <xf numFmtId="4" fontId="5" fillId="67" borderId="16" applyNumberFormat="0" applyProtection="0">
      <alignment horizontal="right" vertical="center"/>
    </xf>
    <xf numFmtId="4" fontId="11" fillId="67" borderId="1" applyNumberFormat="0" applyProtection="0">
      <alignment horizontal="right" vertical="center"/>
    </xf>
    <xf numFmtId="4" fontId="5" fillId="67" borderId="7" applyNumberFormat="0" applyProtection="0">
      <alignment horizontal="right" vertical="center"/>
    </xf>
    <xf numFmtId="4" fontId="5" fillId="67" borderId="7" applyNumberFormat="0" applyProtection="0">
      <alignment horizontal="right" vertical="center"/>
    </xf>
    <xf numFmtId="4" fontId="5" fillId="68" borderId="16" applyNumberFormat="0" applyProtection="0">
      <alignment horizontal="right" vertical="center"/>
    </xf>
    <xf numFmtId="4" fontId="11" fillId="68" borderId="1" applyNumberFormat="0" applyProtection="0">
      <alignment horizontal="right" vertical="center"/>
    </xf>
    <xf numFmtId="4" fontId="5" fillId="68" borderId="7" applyNumberFormat="0" applyProtection="0">
      <alignment horizontal="right" vertical="center"/>
    </xf>
    <xf numFmtId="4" fontId="5" fillId="68" borderId="7" applyNumberFormat="0" applyProtection="0">
      <alignment horizontal="right" vertical="center"/>
    </xf>
    <xf numFmtId="4" fontId="5" fillId="69" borderId="16" applyNumberFormat="0" applyProtection="0">
      <alignment horizontal="right" vertical="center"/>
    </xf>
    <xf numFmtId="4" fontId="11" fillId="69" borderId="1" applyNumberFormat="0" applyProtection="0">
      <alignment horizontal="right" vertical="center"/>
    </xf>
    <xf numFmtId="4" fontId="5" fillId="69" borderId="7" applyNumberFormat="0" applyProtection="0">
      <alignment horizontal="right" vertical="center"/>
    </xf>
    <xf numFmtId="4" fontId="5" fillId="69" borderId="7" applyNumberFormat="0" applyProtection="0">
      <alignment horizontal="right" vertical="center"/>
    </xf>
    <xf numFmtId="4" fontId="5" fillId="70" borderId="16" applyNumberFormat="0" applyProtection="0">
      <alignment horizontal="right" vertical="center"/>
    </xf>
    <xf numFmtId="4" fontId="11" fillId="70" borderId="1" applyNumberFormat="0" applyProtection="0">
      <alignment horizontal="right" vertical="center"/>
    </xf>
    <xf numFmtId="4" fontId="5" fillId="70" borderId="7" applyNumberFormat="0" applyProtection="0">
      <alignment horizontal="right" vertical="center"/>
    </xf>
    <xf numFmtId="4" fontId="5" fillId="70" borderId="7" applyNumberFormat="0" applyProtection="0">
      <alignment horizontal="right" vertical="center"/>
    </xf>
    <xf numFmtId="4" fontId="5" fillId="71" borderId="16" applyNumberFormat="0" applyProtection="0">
      <alignment horizontal="right" vertical="center"/>
    </xf>
    <xf numFmtId="4" fontId="11" fillId="71" borderId="1" applyNumberFormat="0" applyProtection="0">
      <alignment horizontal="right" vertical="center"/>
    </xf>
    <xf numFmtId="4" fontId="5" fillId="71" borderId="7" applyNumberFormat="0" applyProtection="0">
      <alignment horizontal="right" vertical="center"/>
    </xf>
    <xf numFmtId="4" fontId="5" fillId="71" borderId="7" applyNumberFormat="0" applyProtection="0">
      <alignment horizontal="right" vertical="center"/>
    </xf>
    <xf numFmtId="4" fontId="5" fillId="72" borderId="16" applyNumberFormat="0" applyProtection="0">
      <alignment horizontal="right" vertical="center"/>
    </xf>
    <xf numFmtId="4" fontId="11" fillId="72" borderId="1" applyNumberFormat="0" applyProtection="0">
      <alignment horizontal="right" vertical="center"/>
    </xf>
    <xf numFmtId="4" fontId="5" fillId="72" borderId="7" applyNumberFormat="0" applyProtection="0">
      <alignment horizontal="right" vertical="center"/>
    </xf>
    <xf numFmtId="4" fontId="5" fillId="72" borderId="7" applyNumberFormat="0" applyProtection="0">
      <alignment horizontal="right" vertical="center"/>
    </xf>
    <xf numFmtId="4" fontId="3" fillId="73" borderId="18" applyNumberFormat="0" applyProtection="0">
      <alignment horizontal="left" vertical="center" indent="1"/>
    </xf>
    <xf numFmtId="4" fontId="11" fillId="73" borderId="17" applyNumberFormat="0" applyProtection="0">
      <alignment horizontal="left" vertical="center" indent="1"/>
    </xf>
    <xf numFmtId="4" fontId="3" fillId="74" borderId="7" applyNumberFormat="0" applyProtection="0">
      <alignment horizontal="left" vertical="center" indent="1"/>
    </xf>
    <xf numFmtId="4" fontId="3" fillId="74" borderId="7" applyNumberFormat="0" applyProtection="0">
      <alignment horizontal="left" vertical="center" indent="1"/>
    </xf>
    <xf numFmtId="4" fontId="11" fillId="73" borderId="17" applyNumberFormat="0" applyProtection="0">
      <alignment horizontal="left" vertical="center" indent="1"/>
    </xf>
    <xf numFmtId="4" fontId="5" fillId="75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5" fillId="77" borderId="19" applyNumberFormat="0" applyProtection="0">
      <alignment horizontal="left" vertical="center" indent="1"/>
    </xf>
    <xf numFmtId="4" fontId="5" fillId="77" borderId="19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6" fillId="76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6" fillId="76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3" fillId="60" borderId="16" applyNumberFormat="0" applyProtection="0">
      <alignment horizontal="center" vertical="top"/>
    </xf>
    <xf numFmtId="4" fontId="11" fillId="60" borderId="1" applyNumberFormat="0" applyProtection="0">
      <alignment horizontal="right" vertical="center"/>
    </xf>
    <xf numFmtId="0" fontId="13" fillId="62" borderId="7" applyNumberFormat="0" applyProtection="0">
      <alignment horizontal="center" vertical="center"/>
    </xf>
    <xf numFmtId="0" fontId="13" fillId="62" borderId="7" applyNumberFormat="0" applyProtection="0">
      <alignment horizontal="center" vertical="center"/>
    </xf>
    <xf numFmtId="4" fontId="5" fillId="75" borderId="0" applyNumberFormat="0" applyProtection="0">
      <alignment horizontal="left" vertical="center" indent="1"/>
    </xf>
    <xf numFmtId="4" fontId="11" fillId="75" borderId="17" applyNumberFormat="0" applyProtection="0">
      <alignment horizontal="left" vertical="center" indent="1"/>
    </xf>
    <xf numFmtId="4" fontId="5" fillId="77" borderId="7" applyNumberFormat="0" applyProtection="0">
      <alignment horizontal="left" vertical="center" indent="1"/>
    </xf>
    <xf numFmtId="4" fontId="5" fillId="77" borderId="7" applyNumberFormat="0" applyProtection="0">
      <alignment horizontal="left" vertical="center" indent="1"/>
    </xf>
    <xf numFmtId="4" fontId="11" fillId="75" borderId="17" applyNumberFormat="0" applyProtection="0">
      <alignment horizontal="left" vertical="center" indent="1"/>
    </xf>
    <xf numFmtId="4" fontId="5" fillId="60" borderId="0" applyNumberFormat="0" applyProtection="0">
      <alignment horizontal="left" vertical="center" indent="1"/>
    </xf>
    <xf numFmtId="4" fontId="11" fillId="60" borderId="17" applyNumberFormat="0" applyProtection="0">
      <alignment horizontal="left" vertical="center" indent="1"/>
    </xf>
    <xf numFmtId="4" fontId="5" fillId="78" borderId="7" applyNumberFormat="0" applyProtection="0">
      <alignment horizontal="left" vertical="center" indent="1"/>
    </xf>
    <xf numFmtId="4" fontId="5" fillId="78" borderId="7" applyNumberFormat="0" applyProtection="0">
      <alignment horizontal="left" vertical="center" indent="1"/>
    </xf>
    <xf numFmtId="4" fontId="11" fillId="60" borderId="17" applyNumberFormat="0" applyProtection="0">
      <alignment horizontal="left" vertical="center" indent="1"/>
    </xf>
    <xf numFmtId="0" fontId="10" fillId="76" borderId="16" applyNumberFormat="0" applyProtection="0">
      <alignment horizontal="left" vertical="center" indent="1"/>
    </xf>
    <xf numFmtId="0" fontId="11" fillId="79" borderId="1" applyNumberFormat="0" applyProtection="0">
      <alignment horizontal="left" vertical="center" indent="1"/>
    </xf>
    <xf numFmtId="0" fontId="0" fillId="78" borderId="7" applyNumberFormat="0" applyProtection="0">
      <alignment horizontal="left" vertical="center" wrapText="1" indent="1"/>
    </xf>
    <xf numFmtId="0" fontId="0" fillId="78" borderId="7" applyNumberFormat="0" applyProtection="0">
      <alignment horizontal="left" vertical="center" wrapText="1" indent="1"/>
    </xf>
    <xf numFmtId="0" fontId="29" fillId="0" borderId="7" applyNumberFormat="0" applyProtection="0">
      <alignment horizontal="left" vertical="center" wrapText="1"/>
    </xf>
    <xf numFmtId="0" fontId="11" fillId="79" borderId="1" applyNumberFormat="0" applyProtection="0">
      <alignment horizontal="left" vertical="center" indent="1"/>
    </xf>
    <xf numFmtId="0" fontId="0" fillId="76" borderId="16" applyNumberFormat="0" applyProtection="0">
      <alignment horizontal="left" vertical="top" indent="1"/>
    </xf>
    <xf numFmtId="0" fontId="11" fillId="76" borderId="16" applyNumberFormat="0" applyProtection="0">
      <alignment horizontal="left" vertical="top" indent="1"/>
    </xf>
    <xf numFmtId="0" fontId="0" fillId="78" borderId="7" applyNumberFormat="0" applyProtection="0">
      <alignment horizontal="left" vertical="center" indent="1"/>
    </xf>
    <xf numFmtId="0" fontId="0" fillId="78" borderId="7" applyNumberFormat="0" applyProtection="0">
      <alignment horizontal="left" vertical="center" indent="1"/>
    </xf>
    <xf numFmtId="0" fontId="10" fillId="60" borderId="16" applyNumberFormat="0" applyProtection="0">
      <alignment horizontal="left" vertical="center" indent="1"/>
    </xf>
    <xf numFmtId="0" fontId="11" fillId="78" borderId="1" applyNumberFormat="0" applyProtection="0">
      <alignment horizontal="left" vertical="center" indent="1"/>
    </xf>
    <xf numFmtId="0" fontId="0" fillId="80" borderId="7" applyNumberFormat="0" applyProtection="0">
      <alignment horizontal="left" vertical="center" wrapText="1" indent="1"/>
    </xf>
    <xf numFmtId="0" fontId="0" fillId="80" borderId="7" applyNumberFormat="0" applyProtection="0">
      <alignment horizontal="left" vertical="center" wrapText="1" indent="1"/>
    </xf>
    <xf numFmtId="0" fontId="29" fillId="0" borderId="7" applyNumberFormat="0" applyProtection="0">
      <alignment horizontal="left" vertical="center" wrapText="1"/>
    </xf>
    <xf numFmtId="0" fontId="11" fillId="78" borderId="1" applyNumberFormat="0" applyProtection="0">
      <alignment horizontal="left" vertical="center" indent="1"/>
    </xf>
    <xf numFmtId="0" fontId="0" fillId="60" borderId="16" applyNumberFormat="0" applyProtection="0">
      <alignment horizontal="left" vertical="top" indent="1"/>
    </xf>
    <xf numFmtId="0" fontId="11" fillId="60" borderId="16" applyNumberFormat="0" applyProtection="0">
      <alignment horizontal="left" vertical="top" indent="1"/>
    </xf>
    <xf numFmtId="0" fontId="0" fillId="80" borderId="7" applyNumberFormat="0" applyProtection="0">
      <alignment horizontal="left" vertical="center" indent="1"/>
    </xf>
    <xf numFmtId="0" fontId="0" fillId="80" borderId="7" applyNumberFormat="0" applyProtection="0">
      <alignment horizontal="left" vertical="center" indent="1"/>
    </xf>
    <xf numFmtId="0" fontId="10" fillId="62" borderId="16" applyNumberFormat="0" applyProtection="0">
      <alignment horizontal="left" vertical="center" indent="1"/>
    </xf>
    <xf numFmtId="0" fontId="11" fillId="62" borderId="1" applyNumberFormat="0" applyProtection="0">
      <alignment horizontal="left" vertical="center" indent="1"/>
    </xf>
    <xf numFmtId="0" fontId="0" fillId="79" borderId="7" applyNumberFormat="0" applyProtection="0">
      <alignment horizontal="left" vertical="center" wrapText="1" indent="1"/>
    </xf>
    <xf numFmtId="0" fontId="0" fillId="79" borderId="7" applyNumberFormat="0" applyProtection="0">
      <alignment horizontal="left" vertical="center" wrapText="1" indent="1"/>
    </xf>
    <xf numFmtId="0" fontId="29" fillId="0" borderId="7" applyNumberFormat="0" applyProtection="0">
      <alignment horizontal="left" vertical="center" wrapText="1"/>
    </xf>
    <xf numFmtId="0" fontId="11" fillId="62" borderId="1" applyNumberFormat="0" applyProtection="0">
      <alignment horizontal="left" vertical="center" indent="1"/>
    </xf>
    <xf numFmtId="0" fontId="0" fillId="62" borderId="16" applyNumberFormat="0" applyProtection="0">
      <alignment horizontal="left" vertical="top" indent="1"/>
    </xf>
    <xf numFmtId="0" fontId="11" fillId="62" borderId="16" applyNumberFormat="0" applyProtection="0">
      <alignment horizontal="left" vertical="top" indent="1"/>
    </xf>
    <xf numFmtId="0" fontId="0" fillId="79" borderId="7" applyNumberFormat="0" applyProtection="0">
      <alignment horizontal="left" vertical="center" indent="1"/>
    </xf>
    <xf numFmtId="0" fontId="0" fillId="79" borderId="7" applyNumberFormat="0" applyProtection="0">
      <alignment horizontal="left" vertical="center" indent="1"/>
    </xf>
    <xf numFmtId="0" fontId="0" fillId="75" borderId="16" applyNumberFormat="0" applyProtection="0">
      <alignment horizontal="left" vertical="center" indent="1"/>
    </xf>
    <xf numFmtId="0" fontId="11" fillId="75" borderId="1" applyNumberFormat="0" applyProtection="0">
      <alignment horizontal="left" vertical="center" indent="1"/>
    </xf>
    <xf numFmtId="0" fontId="0" fillId="81" borderId="7" applyNumberFormat="0" applyProtection="0">
      <alignment horizontal="left" vertical="center" wrapText="1" indent="1"/>
    </xf>
    <xf numFmtId="0" fontId="0" fillId="81" borderId="7" applyNumberFormat="0" applyProtection="0">
      <alignment horizontal="left" vertical="center" wrapText="1" indent="1"/>
    </xf>
    <xf numFmtId="0" fontId="15" fillId="0" borderId="7" applyNumberFormat="0" applyProtection="0">
      <alignment horizontal="left" vertical="center" wrapText="1"/>
    </xf>
    <xf numFmtId="0" fontId="11" fillId="75" borderId="1" applyNumberFormat="0" applyProtection="0">
      <alignment horizontal="left" vertical="center" indent="1"/>
    </xf>
    <xf numFmtId="0" fontId="0" fillId="75" borderId="16" applyNumberFormat="0" applyProtection="0">
      <alignment horizontal="left" vertical="top" indent="1"/>
    </xf>
    <xf numFmtId="0" fontId="11" fillId="75" borderId="16" applyNumberFormat="0" applyProtection="0">
      <alignment horizontal="left" vertical="top" indent="1"/>
    </xf>
    <xf numFmtId="0" fontId="0" fillId="81" borderId="7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0" fillId="0" borderId="0">
      <alignment/>
      <protection/>
    </xf>
    <xf numFmtId="0" fontId="11" fillId="82" borderId="20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76" borderId="21" applyBorder="0">
      <alignment/>
      <protection/>
    </xf>
    <xf numFmtId="4" fontId="5" fillId="58" borderId="16" applyNumberFormat="0" applyProtection="0">
      <alignment vertical="center"/>
    </xf>
    <xf numFmtId="4" fontId="19" fillId="58" borderId="16" applyNumberFormat="0" applyProtection="0">
      <alignment vertical="center"/>
    </xf>
    <xf numFmtId="4" fontId="5" fillId="58" borderId="7" applyNumberFormat="0" applyProtection="0">
      <alignment vertical="center"/>
    </xf>
    <xf numFmtId="4" fontId="5" fillId="58" borderId="7" applyNumberFormat="0" applyProtection="0">
      <alignment vertical="center"/>
    </xf>
    <xf numFmtId="4" fontId="7" fillId="58" borderId="16" applyNumberFormat="0" applyProtection="0">
      <alignment vertical="center"/>
    </xf>
    <xf numFmtId="4" fontId="28" fillId="0" borderId="22" applyNumberFormat="0" applyProtection="0">
      <alignment vertical="center"/>
    </xf>
    <xf numFmtId="4" fontId="7" fillId="58" borderId="7" applyNumberFormat="0" applyProtection="0">
      <alignment vertical="center"/>
    </xf>
    <xf numFmtId="4" fontId="7" fillId="58" borderId="7" applyNumberFormat="0" applyProtection="0">
      <alignment vertical="center"/>
    </xf>
    <xf numFmtId="4" fontId="27" fillId="58" borderId="23" applyNumberFormat="0" applyProtection="0">
      <alignment vertical="center"/>
    </xf>
    <xf numFmtId="4" fontId="5" fillId="58" borderId="16" applyNumberFormat="0" applyProtection="0">
      <alignment horizontal="left" vertical="center" indent="1"/>
    </xf>
    <xf numFmtId="4" fontId="19" fillId="79" borderId="16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0" fontId="5" fillId="58" borderId="16" applyNumberFormat="0" applyProtection="0">
      <alignment horizontal="left" vertical="top" indent="1"/>
    </xf>
    <xf numFmtId="0" fontId="19" fillId="58" borderId="16" applyNumberFormat="0" applyProtection="0">
      <alignment horizontal="left" vertical="top" indent="1"/>
    </xf>
    <xf numFmtId="4" fontId="5" fillId="58" borderId="7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4" fontId="5" fillId="75" borderId="16" applyNumberFormat="0" applyProtection="0">
      <alignment horizontal="right" vertical="center"/>
    </xf>
    <xf numFmtId="4" fontId="11" fillId="0" borderId="1" applyNumberFormat="0" applyProtection="0">
      <alignment horizontal="right" vertical="center"/>
    </xf>
    <xf numFmtId="4" fontId="5" fillId="77" borderId="7" applyNumberFormat="0" applyProtection="0">
      <alignment horizontal="right" vertical="center"/>
    </xf>
    <xf numFmtId="4" fontId="5" fillId="77" borderId="7" applyNumberFormat="0" applyProtection="0">
      <alignment horizontal="right" vertical="center"/>
    </xf>
    <xf numFmtId="4" fontId="31" fillId="0" borderId="7" applyNumberFormat="0" applyProtection="0">
      <alignment horizontal="right" vertical="center"/>
    </xf>
    <xf numFmtId="4" fontId="7" fillId="75" borderId="16" applyNumberFormat="0" applyProtection="0">
      <alignment horizontal="right" vertical="center"/>
    </xf>
    <xf numFmtId="4" fontId="27" fillId="82" borderId="1" applyNumberFormat="0" applyProtection="0">
      <alignment horizontal="right" vertical="center"/>
    </xf>
    <xf numFmtId="4" fontId="7" fillId="77" borderId="7" applyNumberFormat="0" applyProtection="0">
      <alignment horizontal="right" vertical="center"/>
    </xf>
    <xf numFmtId="4" fontId="7" fillId="77" borderId="7" applyNumberFormat="0" applyProtection="0">
      <alignment horizontal="right" vertical="center"/>
    </xf>
    <xf numFmtId="4" fontId="5" fillId="60" borderId="16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15" fillId="81" borderId="7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3" fillId="60" borderId="16" applyNumberFormat="0" applyProtection="0">
      <alignment horizontal="center" vertical="top" wrapText="1"/>
    </xf>
    <xf numFmtId="0" fontId="19" fillId="60" borderId="16" applyNumberFormat="0" applyProtection="0">
      <alignment horizontal="left" vertical="top" indent="1"/>
    </xf>
    <xf numFmtId="0" fontId="10" fillId="62" borderId="7" applyNumberFormat="0" applyProtection="0">
      <alignment horizontal="center" vertical="top" wrapText="1"/>
    </xf>
    <xf numFmtId="0" fontId="10" fillId="62" borderId="7" applyNumberFormat="0" applyProtection="0">
      <alignment horizontal="center" vertical="top" wrapText="1"/>
    </xf>
    <xf numFmtId="4" fontId="8" fillId="83" borderId="0" applyNumberFormat="0" applyProtection="0">
      <alignment horizontal="left" vertical="top" indent="1"/>
    </xf>
    <xf numFmtId="4" fontId="21" fillId="83" borderId="17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4" fontId="21" fillId="83" borderId="17" applyNumberFormat="0" applyProtection="0">
      <alignment horizontal="left" vertical="center" indent="1"/>
    </xf>
    <xf numFmtId="0" fontId="28" fillId="0" borderId="22">
      <alignment/>
      <protection/>
    </xf>
    <xf numFmtId="0" fontId="11" fillId="84" borderId="23">
      <alignment/>
      <protection/>
    </xf>
    <xf numFmtId="4" fontId="9" fillId="75" borderId="16" applyNumberFormat="0" applyProtection="0">
      <alignment horizontal="right" vertical="center"/>
    </xf>
    <xf numFmtId="4" fontId="22" fillId="82" borderId="1" applyNumberFormat="0" applyProtection="0">
      <alignment horizontal="right" vertical="center"/>
    </xf>
    <xf numFmtId="4" fontId="9" fillId="77" borderId="7" applyNumberFormat="0" applyProtection="0">
      <alignment horizontal="right" vertical="center"/>
    </xf>
    <xf numFmtId="4" fontId="9" fillId="77" borderId="7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24" applyNumberFormat="0" applyFill="0" applyAlignment="0" applyProtection="0"/>
    <xf numFmtId="0" fontId="25" fillId="0" borderId="25" applyNumberFormat="0" applyFill="0" applyAlignment="0" applyProtection="0"/>
    <xf numFmtId="0" fontId="38" fillId="39" borderId="1" applyNumberFormat="0" applyAlignment="0" applyProtection="0"/>
    <xf numFmtId="0" fontId="87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76" borderId="16" xfId="207" applyAlignment="1">
      <alignment horizontal="left" vertical="top" wrapText="1" indent="1"/>
    </xf>
    <xf numFmtId="0" fontId="0" fillId="0" borderId="0" xfId="0" applyFill="1" applyAlignment="1">
      <alignment/>
    </xf>
    <xf numFmtId="49" fontId="15" fillId="0" borderId="0" xfId="103" applyNumberFormat="1" applyFont="1" applyFill="1">
      <alignment/>
      <protection/>
    </xf>
    <xf numFmtId="0" fontId="15" fillId="0" borderId="0" xfId="103" applyFont="1" applyFill="1" applyAlignment="1">
      <alignment wrapText="1"/>
      <protection/>
    </xf>
    <xf numFmtId="0" fontId="15" fillId="0" borderId="0" xfId="103" applyFont="1" applyFill="1">
      <alignment/>
      <protection/>
    </xf>
    <xf numFmtId="3" fontId="15" fillId="0" borderId="0" xfId="103" applyNumberFormat="1" applyFont="1" applyFill="1">
      <alignment/>
      <protection/>
    </xf>
    <xf numFmtId="3" fontId="17" fillId="0" borderId="0" xfId="103" applyNumberFormat="1" applyFont="1" applyFill="1">
      <alignment/>
      <protection/>
    </xf>
    <xf numFmtId="3" fontId="0" fillId="0" borderId="0" xfId="0" applyNumberFormat="1" applyFill="1" applyAlignment="1">
      <alignment/>
    </xf>
    <xf numFmtId="0" fontId="42" fillId="0" borderId="26" xfId="109" applyFont="1" applyFill="1" applyBorder="1" applyAlignment="1">
      <alignment horizontal="center" vertical="center"/>
      <protection/>
    </xf>
    <xf numFmtId="3" fontId="14" fillId="0" borderId="27" xfId="97" applyNumberFormat="1" applyFont="1" applyFill="1" applyBorder="1" applyAlignment="1">
      <alignment horizontal="center" vertical="center" wrapText="1"/>
      <protection/>
    </xf>
    <xf numFmtId="0" fontId="3" fillId="0" borderId="0" xfId="132" applyNumberFormat="1" applyFill="1" quotePrefix="1">
      <alignment horizontal="left" vertical="center" indent="1"/>
    </xf>
    <xf numFmtId="0" fontId="5" fillId="0" borderId="16" xfId="273" applyNumberFormat="1" applyFill="1" applyAlignment="1" quotePrefix="1">
      <alignment horizontal="left" vertical="center" wrapText="1" indent="1"/>
    </xf>
    <xf numFmtId="0" fontId="0" fillId="0" borderId="0" xfId="0" applyFill="1" applyBorder="1" applyAlignment="1">
      <alignment/>
    </xf>
    <xf numFmtId="0" fontId="3" fillId="0" borderId="0" xfId="132" applyNumberFormat="1" applyFill="1" applyBorder="1" quotePrefix="1">
      <alignment horizontal="left" vertical="center" indent="1"/>
    </xf>
    <xf numFmtId="3" fontId="3" fillId="0" borderId="0" xfId="132" applyNumberFormat="1" applyFill="1" applyBorder="1" quotePrefix="1">
      <alignment horizontal="left" vertical="center" indent="1"/>
    </xf>
    <xf numFmtId="0" fontId="3" fillId="0" borderId="0" xfId="187" applyNumberFormat="1" applyFill="1" applyBorder="1" quotePrefix="1">
      <alignment horizontal="center" vertical="top"/>
    </xf>
    <xf numFmtId="0" fontId="14" fillId="0" borderId="0" xfId="0" applyFont="1" applyFill="1" applyBorder="1" applyAlignment="1">
      <alignment/>
    </xf>
    <xf numFmtId="0" fontId="14" fillId="0" borderId="0" xfId="201" applyFont="1" applyFill="1" applyBorder="1" applyAlignment="1" quotePrefix="1">
      <alignment horizontal="left" vertical="center" indent="2"/>
    </xf>
    <xf numFmtId="0" fontId="14" fillId="0" borderId="0" xfId="201" applyFont="1" applyFill="1" applyBorder="1" quotePrefix="1">
      <alignment horizontal="left" vertical="center" indent="1"/>
    </xf>
    <xf numFmtId="3" fontId="42" fillId="0" borderId="0" xfId="273" applyNumberFormat="1" applyFont="1" applyFill="1" applyBorder="1" quotePrefix="1">
      <alignment horizontal="left" vertical="center" indent="1"/>
    </xf>
    <xf numFmtId="0" fontId="42" fillId="0" borderId="0" xfId="273" applyNumberFormat="1" applyFont="1" applyFill="1" applyBorder="1" quotePrefix="1">
      <alignment horizontal="left" vertical="center" indent="1"/>
    </xf>
    <xf numFmtId="3" fontId="42" fillId="0" borderId="0" xfId="115" applyNumberFormat="1" applyFont="1" applyFill="1" applyBorder="1">
      <alignment vertical="center"/>
    </xf>
    <xf numFmtId="0" fontId="14" fillId="0" borderId="0" xfId="211" applyFont="1" applyFill="1" applyBorder="1" applyAlignment="1" quotePrefix="1">
      <alignment horizontal="left" vertical="center" indent="3"/>
    </xf>
    <xf numFmtId="0" fontId="14" fillId="0" borderId="0" xfId="211" applyFont="1" applyFill="1" applyBorder="1" quotePrefix="1">
      <alignment horizontal="left" vertical="center" indent="1"/>
    </xf>
    <xf numFmtId="0" fontId="14" fillId="0" borderId="0" xfId="221" applyFont="1" applyFill="1" applyBorder="1" applyAlignment="1" quotePrefix="1">
      <alignment horizontal="left" vertical="center" indent="4"/>
    </xf>
    <xf numFmtId="0" fontId="14" fillId="0" borderId="0" xfId="231" applyFont="1" applyFill="1" applyBorder="1" applyAlignment="1" quotePrefix="1">
      <alignment horizontal="left" vertical="center" indent="5"/>
    </xf>
    <xf numFmtId="0" fontId="43" fillId="0" borderId="0" xfId="231" applyFont="1" applyFill="1" applyBorder="1" applyAlignment="1" quotePrefix="1">
      <alignment horizontal="left" vertical="center" indent="6"/>
    </xf>
    <xf numFmtId="3" fontId="44" fillId="0" borderId="0" xfId="273" applyNumberFormat="1" applyFont="1" applyFill="1" applyBorder="1" quotePrefix="1">
      <alignment horizontal="left" vertical="center" indent="1"/>
    </xf>
    <xf numFmtId="0" fontId="44" fillId="0" borderId="0" xfId="273" applyNumberFormat="1" applyFont="1" applyFill="1" applyBorder="1" quotePrefix="1">
      <alignment horizontal="left" vertical="center" indent="1"/>
    </xf>
    <xf numFmtId="3" fontId="44" fillId="0" borderId="0" xfId="115" applyNumberFormat="1" applyFont="1" applyFill="1" applyBorder="1">
      <alignment vertical="center"/>
    </xf>
    <xf numFmtId="0" fontId="43" fillId="0" borderId="0" xfId="0" applyFont="1" applyFill="1" applyBorder="1" applyAlignment="1">
      <alignment/>
    </xf>
    <xf numFmtId="0" fontId="17" fillId="0" borderId="0" xfId="231" applyFont="1" applyFill="1" applyBorder="1" applyAlignment="1" quotePrefix="1">
      <alignment horizontal="left" vertical="center" indent="7"/>
    </xf>
    <xf numFmtId="3" fontId="45" fillId="0" borderId="0" xfId="273" applyNumberFormat="1" applyFont="1" applyFill="1" applyBorder="1" quotePrefix="1">
      <alignment horizontal="left" vertical="center" indent="1"/>
    </xf>
    <xf numFmtId="0" fontId="45" fillId="0" borderId="0" xfId="273" applyNumberFormat="1" applyFont="1" applyFill="1" applyBorder="1" quotePrefix="1">
      <alignment horizontal="left" vertical="center" indent="1"/>
    </xf>
    <xf numFmtId="3" fontId="45" fillId="0" borderId="0" xfId="115" applyNumberFormat="1" applyFont="1" applyFill="1" applyBorder="1">
      <alignment vertical="center"/>
    </xf>
    <xf numFmtId="0" fontId="17" fillId="0" borderId="0" xfId="0" applyFont="1" applyFill="1" applyBorder="1" applyAlignment="1">
      <alignment/>
    </xf>
    <xf numFmtId="0" fontId="17" fillId="0" borderId="0" xfId="231" applyFont="1" applyFill="1" applyBorder="1" applyAlignment="1" quotePrefix="1">
      <alignment horizontal="left" vertical="center" indent="8"/>
    </xf>
    <xf numFmtId="3" fontId="45" fillId="0" borderId="0" xfId="264" applyNumberFormat="1" applyFont="1" applyFill="1" applyBorder="1">
      <alignment horizontal="right" vertical="center"/>
    </xf>
    <xf numFmtId="49" fontId="0" fillId="0" borderId="0" xfId="0" applyNumberFormat="1" applyFill="1" applyAlignment="1">
      <alignment/>
    </xf>
    <xf numFmtId="0" fontId="17" fillId="0" borderId="0" xfId="96" applyFont="1" applyAlignment="1">
      <alignment vertical="center"/>
      <protection/>
    </xf>
    <xf numFmtId="0" fontId="0" fillId="0" borderId="0" xfId="96" applyAlignment="1">
      <alignment vertical="center"/>
      <protection/>
    </xf>
    <xf numFmtId="0" fontId="14" fillId="0" borderId="0" xfId="96" applyFont="1" applyAlignment="1">
      <alignment vertical="center"/>
      <protection/>
    </xf>
    <xf numFmtId="3" fontId="17" fillId="0" borderId="0" xfId="96" applyNumberFormat="1" applyFont="1" applyAlignment="1">
      <alignment vertical="center"/>
      <protection/>
    </xf>
    <xf numFmtId="0" fontId="30" fillId="0" borderId="0" xfId="96" applyFont="1" applyAlignment="1">
      <alignment horizontal="left" vertical="center"/>
      <protection/>
    </xf>
    <xf numFmtId="3" fontId="30" fillId="0" borderId="0" xfId="96" applyNumberFormat="1" applyFont="1" applyAlignment="1">
      <alignment horizontal="left" vertical="center"/>
      <protection/>
    </xf>
    <xf numFmtId="0" fontId="30" fillId="0" borderId="0" xfId="96" applyFont="1" applyAlignment="1">
      <alignment vertical="center"/>
      <protection/>
    </xf>
    <xf numFmtId="0" fontId="46" fillId="0" borderId="0" xfId="96" applyFont="1" applyAlignment="1">
      <alignment horizontal="center" vertical="center"/>
      <protection/>
    </xf>
    <xf numFmtId="0" fontId="47" fillId="0" borderId="0" xfId="96" applyFont="1" applyAlignment="1">
      <alignment vertical="center"/>
      <protection/>
    </xf>
    <xf numFmtId="3" fontId="46" fillId="0" borderId="0" xfId="96" applyNumberFormat="1" applyFont="1" applyAlignment="1">
      <alignment horizontal="center" vertical="center"/>
      <protection/>
    </xf>
    <xf numFmtId="0" fontId="48" fillId="0" borderId="0" xfId="96" applyFont="1" applyAlignment="1">
      <alignment vertical="center"/>
      <protection/>
    </xf>
    <xf numFmtId="0" fontId="49" fillId="0" borderId="0" xfId="96" applyFont="1" applyAlignment="1">
      <alignment vertical="center"/>
      <protection/>
    </xf>
    <xf numFmtId="0" fontId="17" fillId="0" borderId="0" xfId="96" applyFont="1" applyAlignment="1">
      <alignment horizontal="justify" vertical="center"/>
      <protection/>
    </xf>
    <xf numFmtId="3" fontId="17" fillId="0" borderId="0" xfId="96" applyNumberFormat="1" applyFont="1" applyAlignment="1">
      <alignment horizontal="justify" vertical="center"/>
      <protection/>
    </xf>
    <xf numFmtId="0" fontId="14" fillId="0" borderId="23" xfId="96" applyFont="1" applyBorder="1" applyAlignment="1">
      <alignment horizontal="justify" vertical="center"/>
      <protection/>
    </xf>
    <xf numFmtId="3" fontId="14" fillId="0" borderId="23" xfId="96" applyNumberFormat="1" applyFont="1" applyBorder="1" applyAlignment="1">
      <alignment horizontal="center" vertical="center" wrapText="1"/>
      <protection/>
    </xf>
    <xf numFmtId="4" fontId="14" fillId="0" borderId="0" xfId="96" applyNumberFormat="1" applyFont="1" applyAlignment="1">
      <alignment horizontal="justify" vertical="center"/>
      <protection/>
    </xf>
    <xf numFmtId="0" fontId="50" fillId="0" borderId="0" xfId="96" applyFont="1" applyAlignment="1">
      <alignment vertical="center"/>
      <protection/>
    </xf>
    <xf numFmtId="0" fontId="17" fillId="0" borderId="0" xfId="96" applyFont="1" applyAlignment="1">
      <alignment horizontal="justify" vertical="center"/>
      <protection/>
    </xf>
    <xf numFmtId="0" fontId="17" fillId="0" borderId="23" xfId="96" applyFont="1" applyBorder="1" applyAlignment="1">
      <alignment horizontal="center" vertical="center"/>
      <protection/>
    </xf>
    <xf numFmtId="3" fontId="17" fillId="0" borderId="23" xfId="96" applyNumberFormat="1" applyFont="1" applyBorder="1" applyAlignment="1">
      <alignment horizontal="center" vertical="center"/>
      <protection/>
    </xf>
    <xf numFmtId="0" fontId="51" fillId="0" borderId="0" xfId="96" applyFont="1" applyAlignment="1">
      <alignment horizontal="center" vertical="center"/>
      <protection/>
    </xf>
    <xf numFmtId="0" fontId="52" fillId="0" borderId="0" xfId="96" applyFont="1" applyAlignment="1">
      <alignment vertical="center"/>
      <protection/>
    </xf>
    <xf numFmtId="0" fontId="14" fillId="0" borderId="23" xfId="96" applyFont="1" applyBorder="1" applyAlignment="1">
      <alignment horizontal="left" vertical="center" wrapText="1"/>
      <protection/>
    </xf>
    <xf numFmtId="3" fontId="53" fillId="0" borderId="23" xfId="95" applyNumberFormat="1" applyFont="1" applyFill="1" applyBorder="1" applyAlignment="1">
      <alignment horizontal="right" vertical="center"/>
      <protection/>
    </xf>
    <xf numFmtId="178" fontId="14" fillId="0" borderId="0" xfId="96" applyNumberFormat="1" applyFont="1" applyAlignment="1">
      <alignment horizontal="center" vertical="center"/>
      <protection/>
    </xf>
    <xf numFmtId="0" fontId="54" fillId="0" borderId="0" xfId="96" applyFont="1" applyAlignment="1">
      <alignment vertical="center"/>
      <protection/>
    </xf>
    <xf numFmtId="0" fontId="17" fillId="0" borderId="0" xfId="96" applyFont="1" applyAlignment="1">
      <alignment vertical="center"/>
      <protection/>
    </xf>
    <xf numFmtId="178" fontId="54" fillId="0" borderId="0" xfId="96" applyNumberFormat="1" applyFont="1" applyAlignment="1">
      <alignment vertical="center"/>
      <protection/>
    </xf>
    <xf numFmtId="3" fontId="54" fillId="0" borderId="0" xfId="96" applyNumberFormat="1" applyFont="1" applyAlignment="1">
      <alignment vertical="center"/>
      <protection/>
    </xf>
    <xf numFmtId="0" fontId="14" fillId="0" borderId="23" xfId="96" applyFont="1" applyBorder="1" applyAlignment="1" quotePrefix="1">
      <alignment horizontal="left" vertical="center" wrapText="1"/>
      <protection/>
    </xf>
    <xf numFmtId="3" fontId="47" fillId="0" borderId="0" xfId="96" applyNumberFormat="1" applyFont="1" applyAlignment="1">
      <alignment vertical="center"/>
      <protection/>
    </xf>
    <xf numFmtId="0" fontId="55" fillId="0" borderId="0" xfId="96" applyFont="1" applyAlignment="1">
      <alignment vertical="center"/>
      <protection/>
    </xf>
    <xf numFmtId="4" fontId="14" fillId="82" borderId="0" xfId="96" applyNumberFormat="1" applyFont="1" applyFill="1" applyAlignment="1">
      <alignment horizontal="left" vertical="center"/>
      <protection/>
    </xf>
    <xf numFmtId="3" fontId="17" fillId="82" borderId="0" xfId="96" applyNumberFormat="1" applyFont="1" applyFill="1" applyAlignment="1">
      <alignment vertical="center"/>
      <protection/>
    </xf>
    <xf numFmtId="0" fontId="47" fillId="0" borderId="0" xfId="96" applyFont="1" applyAlignment="1">
      <alignment vertical="center"/>
      <protection/>
    </xf>
    <xf numFmtId="0" fontId="14" fillId="82" borderId="23" xfId="96" applyFont="1" applyFill="1" applyBorder="1" applyAlignment="1">
      <alignment horizontal="justify" vertical="center"/>
      <protection/>
    </xf>
    <xf numFmtId="0" fontId="17" fillId="82" borderId="23" xfId="96" applyFont="1" applyFill="1" applyBorder="1" applyAlignment="1">
      <alignment horizontal="center" vertical="center"/>
      <protection/>
    </xf>
    <xf numFmtId="3" fontId="17" fillId="82" borderId="23" xfId="96" applyNumberFormat="1" applyFont="1" applyFill="1" applyBorder="1" applyAlignment="1">
      <alignment horizontal="center" vertical="center"/>
      <protection/>
    </xf>
    <xf numFmtId="0" fontId="14" fillId="82" borderId="23" xfId="96" applyFont="1" applyFill="1" applyBorder="1" applyAlignment="1">
      <alignment horizontal="left" vertical="center" wrapText="1"/>
      <protection/>
    </xf>
    <xf numFmtId="3" fontId="0" fillId="0" borderId="0" xfId="96" applyNumberFormat="1" applyAlignment="1">
      <alignment vertical="center"/>
      <protection/>
    </xf>
    <xf numFmtId="0" fontId="15" fillId="0" borderId="0" xfId="0" applyFont="1" applyFill="1" applyAlignment="1">
      <alignment/>
    </xf>
    <xf numFmtId="0" fontId="46" fillId="0" borderId="0" xfId="109" applyFont="1" applyFill="1" applyAlignment="1">
      <alignment horizontal="left" vertical="center"/>
      <protection/>
    </xf>
    <xf numFmtId="0" fontId="30" fillId="0" borderId="0" xfId="109" applyFont="1" applyFill="1" applyAlignment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 quotePrefix="1">
      <alignment/>
      <protection locked="0"/>
    </xf>
    <xf numFmtId="3" fontId="14" fillId="0" borderId="28" xfId="0" applyNumberFormat="1" applyFont="1" applyFill="1" applyBorder="1" applyAlignment="1">
      <alignment horizontal="center" vertical="center" wrapText="1"/>
    </xf>
    <xf numFmtId="3" fontId="14" fillId="0" borderId="28" xfId="134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3" fontId="56" fillId="0" borderId="27" xfId="0" applyNumberFormat="1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/>
    </xf>
    <xf numFmtId="3" fontId="56" fillId="0" borderId="27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3" fontId="56" fillId="0" borderId="0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vertical="top" wrapText="1"/>
    </xf>
    <xf numFmtId="3" fontId="3" fillId="0" borderId="0" xfId="117" applyNumberFormat="1" applyFont="1" applyFill="1" applyBorder="1">
      <alignment vertical="center"/>
    </xf>
    <xf numFmtId="3" fontId="15" fillId="0" borderId="0" xfId="0" applyNumberFormat="1" applyFont="1" applyFill="1" applyBorder="1" applyAlignment="1" quotePrefix="1">
      <alignment vertical="top" wrapText="1"/>
    </xf>
    <xf numFmtId="3" fontId="15" fillId="0" borderId="0" xfId="0" applyNumberFormat="1" applyFont="1" applyFill="1" applyBorder="1" applyAlignment="1">
      <alignment vertical="top" wrapText="1"/>
    </xf>
    <xf numFmtId="0" fontId="10" fillId="0" borderId="0" xfId="134" applyFill="1" applyBorder="1" quotePrefix="1">
      <alignment horizontal="left" vertical="center" indent="1"/>
    </xf>
    <xf numFmtId="0" fontId="15" fillId="0" borderId="0" xfId="277" applyFill="1" applyBorder="1" applyAlignment="1" quotePrefix="1">
      <alignment horizontal="left" vertical="center" wrapText="1" indent="1"/>
    </xf>
    <xf numFmtId="0" fontId="15" fillId="0" borderId="0" xfId="0" applyFont="1" applyFill="1" applyBorder="1" applyAlignment="1">
      <alignment/>
    </xf>
    <xf numFmtId="3" fontId="57" fillId="0" borderId="0" xfId="0" applyNumberFormat="1" applyFont="1" applyFill="1" applyBorder="1" applyAlignment="1" quotePrefix="1">
      <alignment vertical="top" wrapText="1"/>
    </xf>
    <xf numFmtId="3" fontId="57" fillId="0" borderId="0" xfId="0" applyNumberFormat="1" applyFont="1" applyFill="1" applyBorder="1" applyAlignment="1">
      <alignment vertical="top" wrapText="1"/>
    </xf>
    <xf numFmtId="0" fontId="13" fillId="0" borderId="0" xfId="189" applyFill="1" applyBorder="1" quotePrefix="1">
      <alignment horizontal="center" vertical="center"/>
    </xf>
    <xf numFmtId="0" fontId="58" fillId="0" borderId="0" xfId="0" applyFont="1" applyFill="1" applyBorder="1" applyAlignment="1">
      <alignment/>
    </xf>
    <xf numFmtId="3" fontId="29" fillId="0" borderId="0" xfId="0" applyNumberFormat="1" applyFont="1" applyFill="1" applyBorder="1" applyAlignment="1" quotePrefix="1">
      <alignment vertical="top" wrapText="1"/>
    </xf>
    <xf numFmtId="3" fontId="29" fillId="0" borderId="0" xfId="0" applyNumberFormat="1" applyFont="1" applyFill="1" applyBorder="1" applyAlignment="1">
      <alignment vertical="top" wrapText="1"/>
    </xf>
    <xf numFmtId="0" fontId="29" fillId="0" borderId="0" xfId="205" applyFont="1" applyFill="1" applyBorder="1" applyAlignment="1" quotePrefix="1">
      <alignment horizontal="left" vertical="center" wrapText="1" indent="2"/>
    </xf>
    <xf numFmtId="3" fontId="3" fillId="0" borderId="0" xfId="117" applyNumberFormat="1" applyFont="1" applyFill="1" applyBorder="1">
      <alignment vertical="center"/>
    </xf>
    <xf numFmtId="0" fontId="10" fillId="0" borderId="0" xfId="0" applyFont="1" applyFill="1" applyBorder="1" applyAlignment="1">
      <alignment/>
    </xf>
    <xf numFmtId="0" fontId="29" fillId="0" borderId="0" xfId="215" applyFont="1" applyFill="1" applyBorder="1" applyAlignment="1" quotePrefix="1">
      <alignment horizontal="left" vertical="center" wrapText="1" indent="3"/>
    </xf>
    <xf numFmtId="0" fontId="29" fillId="0" borderId="0" xfId="0" applyFont="1" applyFill="1" applyBorder="1" applyAlignment="1">
      <alignment/>
    </xf>
    <xf numFmtId="3" fontId="57" fillId="0" borderId="0" xfId="0" applyNumberFormat="1" applyFont="1" applyFill="1" applyBorder="1" applyAlignment="1" quotePrefix="1">
      <alignment vertical="top" wrapText="1"/>
    </xf>
    <xf numFmtId="3" fontId="57" fillId="0" borderId="0" xfId="0" applyNumberFormat="1" applyFont="1" applyFill="1" applyBorder="1" applyAlignment="1">
      <alignment vertical="top" wrapText="1"/>
    </xf>
    <xf numFmtId="0" fontId="57" fillId="0" borderId="0" xfId="225" applyFont="1" applyFill="1" applyBorder="1" applyAlignment="1" quotePrefix="1">
      <alignment horizontal="left" vertical="center" wrapText="1" indent="4"/>
    </xf>
    <xf numFmtId="0" fontId="57" fillId="0" borderId="0" xfId="225" applyFont="1" applyFill="1" applyBorder="1" quotePrefix="1">
      <alignment horizontal="left" vertical="center" wrapText="1"/>
    </xf>
    <xf numFmtId="3" fontId="59" fillId="0" borderId="0" xfId="268" applyNumberFormat="1" applyFont="1" applyFill="1" applyBorder="1">
      <alignment horizontal="right" vertical="center"/>
    </xf>
    <xf numFmtId="0" fontId="15" fillId="0" borderId="0" xfId="0" applyFont="1" applyFill="1" applyAlignment="1">
      <alignment wrapText="1"/>
    </xf>
    <xf numFmtId="3" fontId="15" fillId="0" borderId="0" xfId="0" applyNumberFormat="1" applyFont="1" applyFill="1" applyAlignment="1" applyProtection="1" quotePrefix="1">
      <alignment/>
      <protection locked="0"/>
    </xf>
    <xf numFmtId="3" fontId="29" fillId="0" borderId="28" xfId="0" applyNumberFormat="1" applyFont="1" applyFill="1" applyBorder="1" applyAlignment="1">
      <alignment horizontal="center" vertical="center" wrapText="1"/>
    </xf>
    <xf numFmtId="3" fontId="29" fillId="0" borderId="28" xfId="134" applyNumberFormat="1" applyFont="1" applyFill="1" applyBorder="1" applyAlignment="1">
      <alignment horizontal="center" vertical="center" wrapText="1"/>
    </xf>
    <xf numFmtId="3" fontId="29" fillId="0" borderId="28" xfId="277" applyNumberFormat="1" applyFont="1" applyFill="1" applyBorder="1" applyAlignment="1" quotePrefix="1">
      <alignment horizontal="center" vertical="center" wrapText="1"/>
    </xf>
    <xf numFmtId="3" fontId="56" fillId="0" borderId="27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top" wrapText="1"/>
    </xf>
    <xf numFmtId="0" fontId="51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 quotePrefix="1">
      <alignment vertical="top" wrapText="1"/>
    </xf>
    <xf numFmtId="0" fontId="10" fillId="0" borderId="7" xfId="134" applyFill="1" quotePrefix="1">
      <alignment horizontal="left" vertical="center" indent="1"/>
    </xf>
    <xf numFmtId="0" fontId="15" fillId="0" borderId="7" xfId="277" applyFill="1" quotePrefix="1">
      <alignment horizontal="left" vertical="center" indent="1"/>
    </xf>
    <xf numFmtId="0" fontId="13" fillId="0" borderId="7" xfId="189" applyFill="1" quotePrefix="1">
      <alignment horizontal="center" vertical="center"/>
    </xf>
    <xf numFmtId="0" fontId="15" fillId="0" borderId="0" xfId="0" applyFont="1" applyFill="1" applyBorder="1" applyAlignment="1">
      <alignment vertical="top" wrapText="1"/>
    </xf>
    <xf numFmtId="0" fontId="5" fillId="0" borderId="0" xfId="125" applyNumberFormat="1" applyFill="1" applyBorder="1" quotePrefix="1">
      <alignment horizontal="left" vertical="center" indent="1"/>
    </xf>
    <xf numFmtId="3" fontId="5" fillId="0" borderId="0" xfId="117" applyNumberFormat="1" applyFill="1" applyBorder="1">
      <alignment vertical="center"/>
    </xf>
    <xf numFmtId="0" fontId="29" fillId="0" borderId="0" xfId="277" applyFont="1" applyFill="1" applyBorder="1" quotePrefix="1">
      <alignment horizontal="left" vertical="center" indent="1"/>
    </xf>
    <xf numFmtId="0" fontId="3" fillId="0" borderId="0" xfId="125" applyNumberFormat="1" applyFont="1" applyFill="1" applyBorder="1" quotePrefix="1">
      <alignment horizontal="left" vertical="center" indent="1"/>
    </xf>
    <xf numFmtId="0" fontId="57" fillId="0" borderId="0" xfId="0" applyFont="1" applyFill="1" applyBorder="1" applyAlignment="1" quotePrefix="1">
      <alignment vertical="top" wrapText="1"/>
    </xf>
    <xf numFmtId="0" fontId="57" fillId="0" borderId="0" xfId="0" applyFont="1" applyFill="1" applyBorder="1" applyAlignment="1">
      <alignment vertical="top" wrapText="1"/>
    </xf>
    <xf numFmtId="0" fontId="57" fillId="0" borderId="0" xfId="277" applyFont="1" applyFill="1" applyBorder="1" quotePrefix="1">
      <alignment horizontal="left" vertical="center" indent="1"/>
    </xf>
    <xf numFmtId="0" fontId="57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103" applyFont="1" applyFill="1">
      <alignment/>
      <protection/>
    </xf>
    <xf numFmtId="0" fontId="17" fillId="0" borderId="0" xfId="103" applyFont="1" applyFill="1" applyAlignment="1">
      <alignment wrapText="1"/>
      <protection/>
    </xf>
    <xf numFmtId="4" fontId="17" fillId="0" borderId="0" xfId="103" applyNumberFormat="1" applyFont="1" applyFill="1">
      <alignment/>
      <protection/>
    </xf>
    <xf numFmtId="4" fontId="14" fillId="0" borderId="27" xfId="97" applyNumberFormat="1" applyFont="1" applyFill="1" applyBorder="1" applyAlignment="1">
      <alignment horizontal="center" vertical="center" wrapText="1"/>
      <protection/>
    </xf>
    <xf numFmtId="0" fontId="17" fillId="0" borderId="29" xfId="108" applyNumberFormat="1" applyFont="1" applyFill="1" applyBorder="1" applyAlignment="1">
      <alignment horizontal="center" vertical="center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42" fillId="0" borderId="0" xfId="132" applyNumberFormat="1" applyFont="1" applyFill="1" quotePrefix="1">
      <alignment horizontal="left" vertical="center" indent="1"/>
    </xf>
    <xf numFmtId="3" fontId="42" fillId="0" borderId="16" xfId="273" applyNumberFormat="1" applyFont="1" applyFill="1" quotePrefix="1">
      <alignment horizontal="left" vertical="center" indent="1"/>
    </xf>
    <xf numFmtId="0" fontId="42" fillId="0" borderId="16" xfId="273" applyNumberFormat="1" applyFont="1" applyFill="1" quotePrefix="1">
      <alignment horizontal="left" vertical="center" indent="1"/>
    </xf>
    <xf numFmtId="3" fontId="60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3" fontId="42" fillId="0" borderId="16" xfId="187" applyNumberFormat="1" applyFont="1" applyFill="1" quotePrefix="1">
      <alignment horizontal="center" vertical="top"/>
    </xf>
    <xf numFmtId="0" fontId="42" fillId="0" borderId="16" xfId="187" applyNumberFormat="1" applyFont="1" applyFill="1" quotePrefix="1">
      <alignment horizontal="center" vertical="top"/>
    </xf>
    <xf numFmtId="3" fontId="42" fillId="0" borderId="0" xfId="264" applyNumberFormat="1" applyFont="1" applyFill="1" applyBorder="1">
      <alignment horizontal="right" vertical="center"/>
    </xf>
    <xf numFmtId="3" fontId="60" fillId="0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43" fillId="0" borderId="0" xfId="211" applyFont="1" applyFill="1" applyBorder="1" applyAlignment="1" quotePrefix="1">
      <alignment horizontal="left" vertical="center" indent="3"/>
    </xf>
    <xf numFmtId="0" fontId="43" fillId="0" borderId="0" xfId="211" applyFont="1" applyFill="1" applyBorder="1" quotePrefix="1">
      <alignment horizontal="left" vertical="center" indent="1"/>
    </xf>
    <xf numFmtId="3" fontId="44" fillId="0" borderId="0" xfId="264" applyNumberFormat="1" applyFont="1" applyFill="1" applyBorder="1">
      <alignment horizontal="right" vertical="center"/>
    </xf>
    <xf numFmtId="3" fontId="62" fillId="0" borderId="0" xfId="0" applyNumberFormat="1" applyFont="1" applyFill="1" applyBorder="1" applyAlignment="1">
      <alignment/>
    </xf>
    <xf numFmtId="0" fontId="62" fillId="0" borderId="0" xfId="0" applyFont="1" applyFill="1" applyBorder="1" applyAlignment="1">
      <alignment/>
    </xf>
    <xf numFmtId="3" fontId="62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0" fontId="60" fillId="0" borderId="0" xfId="0" applyFont="1" applyFill="1" applyAlignment="1">
      <alignment/>
    </xf>
    <xf numFmtId="4" fontId="17" fillId="0" borderId="0" xfId="0" applyNumberFormat="1" applyFont="1" applyFill="1" applyAlignment="1">
      <alignment/>
    </xf>
    <xf numFmtId="3" fontId="17" fillId="0" borderId="27" xfId="108" applyNumberFormat="1" applyFont="1" applyFill="1" applyBorder="1" applyAlignment="1">
      <alignment horizontal="center" vertical="center"/>
      <protection/>
    </xf>
    <xf numFmtId="0" fontId="10" fillId="0" borderId="0" xfId="201" applyFill="1" applyBorder="1" quotePrefix="1">
      <alignment horizontal="left" vertical="center" indent="1"/>
    </xf>
    <xf numFmtId="3" fontId="3" fillId="0" borderId="0" xfId="264" applyNumberFormat="1" applyFont="1" applyFill="1" applyBorder="1">
      <alignment horizontal="right" vertical="center"/>
    </xf>
    <xf numFmtId="3" fontId="0" fillId="0" borderId="0" xfId="0" applyNumberFormat="1" applyFill="1" applyBorder="1" applyAlignment="1">
      <alignment/>
    </xf>
    <xf numFmtId="3" fontId="5" fillId="0" borderId="0" xfId="273" applyNumberFormat="1" applyFill="1" applyBorder="1" quotePrefix="1">
      <alignment horizontal="left" vertical="center" indent="1"/>
    </xf>
    <xf numFmtId="0" fontId="5" fillId="0" borderId="0" xfId="273" applyNumberFormat="1" applyFill="1" applyBorder="1" quotePrefix="1">
      <alignment horizontal="left" vertical="center" indent="1"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2" fillId="0" borderId="0" xfId="132" applyNumberFormat="1" applyFont="1" applyFill="1" applyBorder="1" quotePrefix="1">
      <alignment horizontal="left" vertical="center" indent="1"/>
    </xf>
    <xf numFmtId="3" fontId="42" fillId="0" borderId="0" xfId="187" applyNumberFormat="1" applyFont="1" applyFill="1" applyBorder="1" quotePrefix="1">
      <alignment horizontal="center" vertical="top"/>
    </xf>
    <xf numFmtId="0" fontId="42" fillId="0" borderId="0" xfId="187" applyNumberFormat="1" applyFont="1" applyFill="1" applyBorder="1" quotePrefix="1">
      <alignment horizontal="center" vertical="top"/>
    </xf>
    <xf numFmtId="3" fontId="14" fillId="0" borderId="0" xfId="0" applyNumberFormat="1" applyFont="1" applyFill="1" applyBorder="1" applyAlignment="1">
      <alignment/>
    </xf>
    <xf numFmtId="0" fontId="43" fillId="0" borderId="0" xfId="201" applyFont="1" applyFill="1" applyBorder="1" applyAlignment="1" quotePrefix="1">
      <alignment horizontal="left" vertical="center" indent="2"/>
    </xf>
    <xf numFmtId="0" fontId="43" fillId="0" borderId="0" xfId="201" applyFont="1" applyFill="1" applyBorder="1" quotePrefix="1">
      <alignment horizontal="left" vertical="center" indent="1"/>
    </xf>
    <xf numFmtId="3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3" fillId="0" borderId="0" xfId="221" applyFont="1" applyFill="1" applyBorder="1" applyAlignment="1" quotePrefix="1">
      <alignment horizontal="left" vertical="center" indent="4"/>
    </xf>
    <xf numFmtId="0" fontId="43" fillId="0" borderId="0" xfId="221" applyFont="1" applyFill="1" applyBorder="1" quotePrefix="1">
      <alignment horizontal="left" vertical="center" indent="1"/>
    </xf>
    <xf numFmtId="0" fontId="0" fillId="0" borderId="0" xfId="0" applyFont="1" applyFill="1" applyAlignment="1">
      <alignment/>
    </xf>
    <xf numFmtId="0" fontId="9" fillId="0" borderId="0" xfId="292" applyNumberFormat="1" applyFill="1" applyBorder="1" quotePrefix="1">
      <alignment horizontal="right" vertical="center"/>
    </xf>
    <xf numFmtId="3" fontId="63" fillId="0" borderId="23" xfId="0" applyNumberFormat="1" applyFont="1" applyBorder="1" applyAlignment="1">
      <alignment horizontal="right" vertical="center"/>
    </xf>
    <xf numFmtId="0" fontId="30" fillId="0" borderId="0" xfId="96" applyFont="1" applyAlignment="1">
      <alignment horizontal="center" vertical="center" wrapText="1"/>
      <protection/>
    </xf>
    <xf numFmtId="178" fontId="30" fillId="0" borderId="0" xfId="96" applyNumberFormat="1" applyFont="1" applyAlignment="1">
      <alignment horizontal="center" vertical="center" wrapText="1"/>
      <protection/>
    </xf>
    <xf numFmtId="0" fontId="46" fillId="0" borderId="0" xfId="96" applyFont="1" applyAlignment="1">
      <alignment horizontal="center" vertical="center"/>
      <protection/>
    </xf>
    <xf numFmtId="4" fontId="30" fillId="0" borderId="0" xfId="96" applyNumberFormat="1" applyFont="1" applyAlignment="1">
      <alignment horizontal="center" vertical="center"/>
      <protection/>
    </xf>
    <xf numFmtId="4" fontId="30" fillId="82" borderId="0" xfId="96" applyNumberFormat="1" applyFont="1" applyFill="1" applyAlignment="1">
      <alignment horizontal="center" vertical="center"/>
      <protection/>
    </xf>
    <xf numFmtId="0" fontId="46" fillId="0" borderId="0" xfId="109" applyFont="1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30" fillId="0" borderId="0" xfId="110" applyFont="1" applyFill="1" applyAlignment="1">
      <alignment horizontal="center" vertical="center"/>
      <protection/>
    </xf>
    <xf numFmtId="0" fontId="14" fillId="0" borderId="0" xfId="103" applyFont="1" applyFill="1" applyAlignment="1">
      <alignment horizontal="center"/>
      <protection/>
    </xf>
    <xf numFmtId="0" fontId="42" fillId="0" borderId="27" xfId="109" applyFont="1" applyFill="1" applyBorder="1" applyAlignment="1">
      <alignment horizontal="center" vertical="center"/>
      <protection/>
    </xf>
    <xf numFmtId="0" fontId="17" fillId="0" borderId="27" xfId="109" applyNumberFormat="1" applyFont="1" applyFill="1" applyBorder="1" applyAlignment="1">
      <alignment horizontal="center" vertical="center"/>
      <protection/>
    </xf>
    <xf numFmtId="49" fontId="30" fillId="0" borderId="0" xfId="103" applyNumberFormat="1" applyFont="1" applyFill="1" applyAlignment="1">
      <alignment horizontal="center"/>
      <protection/>
    </xf>
    <xf numFmtId="0" fontId="42" fillId="0" borderId="26" xfId="109" applyFont="1" applyFill="1" applyBorder="1" applyAlignment="1">
      <alignment horizontal="center" vertical="center"/>
      <protection/>
    </xf>
    <xf numFmtId="0" fontId="17" fillId="0" borderId="26" xfId="109" applyNumberFormat="1" applyFont="1" applyFill="1" applyBorder="1" applyAlignment="1">
      <alignment horizontal="center" vertical="center"/>
      <protection/>
    </xf>
    <xf numFmtId="0" fontId="30" fillId="0" borderId="0" xfId="109" applyFont="1" applyFill="1" applyAlignment="1">
      <alignment horizontal="center"/>
      <protection/>
    </xf>
    <xf numFmtId="0" fontId="30" fillId="0" borderId="0" xfId="106" applyFont="1" applyFill="1" applyAlignment="1">
      <alignment horizontal="center"/>
      <protection/>
    </xf>
    <xf numFmtId="0" fontId="42" fillId="0" borderId="27" xfId="109" applyFont="1" applyFill="1" applyBorder="1" applyAlignment="1">
      <alignment horizontal="center" vertical="center" wrapText="1"/>
      <protection/>
    </xf>
    <xf numFmtId="0" fontId="3" fillId="0" borderId="0" xfId="132" applyNumberFormat="1" applyFill="1" applyAlignment="1" quotePrefix="1">
      <alignment horizontal="left" vertical="center" wrapText="1"/>
    </xf>
    <xf numFmtId="0" fontId="3" fillId="0" borderId="0" xfId="132" applyNumberFormat="1" applyFill="1" applyBorder="1" applyAlignment="1" quotePrefix="1">
      <alignment horizontal="left" vertical="center" wrapText="1"/>
    </xf>
    <xf numFmtId="0" fontId="14" fillId="0" borderId="0" xfId="201" applyFont="1" applyFill="1" applyBorder="1" applyAlignment="1" quotePrefix="1">
      <alignment horizontal="left" vertical="center" wrapText="1"/>
    </xf>
    <xf numFmtId="0" fontId="14" fillId="0" borderId="0" xfId="211" applyFont="1" applyFill="1" applyBorder="1" applyAlignment="1" quotePrefix="1">
      <alignment horizontal="left" vertical="center" wrapText="1"/>
    </xf>
    <xf numFmtId="0" fontId="14" fillId="0" borderId="0" xfId="221" applyFont="1" applyFill="1" applyBorder="1" applyAlignment="1" quotePrefix="1">
      <alignment horizontal="left" vertical="center" wrapText="1"/>
    </xf>
    <xf numFmtId="0" fontId="14" fillId="0" borderId="0" xfId="231" applyFont="1" applyFill="1" applyBorder="1" applyAlignment="1" quotePrefix="1">
      <alignment horizontal="left" vertical="center" wrapText="1"/>
    </xf>
    <xf numFmtId="0" fontId="43" fillId="0" borderId="0" xfId="231" applyFont="1" applyFill="1" applyBorder="1" applyAlignment="1" quotePrefix="1">
      <alignment horizontal="left" vertical="center" wrapText="1"/>
    </xf>
    <xf numFmtId="0" fontId="17" fillId="0" borderId="0" xfId="231" applyFont="1" applyFill="1" applyBorder="1" applyAlignment="1" quotePrefix="1">
      <alignment horizontal="left" vertical="center" wrapText="1"/>
    </xf>
    <xf numFmtId="0" fontId="0" fillId="0" borderId="0" xfId="0" applyFill="1" applyAlignment="1">
      <alignment wrapText="1"/>
    </xf>
    <xf numFmtId="0" fontId="30" fillId="0" borderId="0" xfId="110" applyFont="1" applyFill="1" applyAlignment="1">
      <alignment horizontal="center" vertical="center" wrapText="1"/>
      <protection/>
    </xf>
  </cellXfs>
  <cellStyles count="2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Bilješka 2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obro 2" xfId="65"/>
    <cellStyle name="Emphasis 1" xfId="66"/>
    <cellStyle name="Emphasis 2" xfId="67"/>
    <cellStyle name="Emphasis 3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Isticanje1 2" xfId="78"/>
    <cellStyle name="Isticanje2 2" xfId="79"/>
    <cellStyle name="Isticanje3 2" xfId="80"/>
    <cellStyle name="Isticanje4 2" xfId="81"/>
    <cellStyle name="Isticanje5 2" xfId="82"/>
    <cellStyle name="Isticanje6 2" xfId="83"/>
    <cellStyle name="Izlaz 2" xfId="84"/>
    <cellStyle name="Izračun 2" xfId="85"/>
    <cellStyle name="Linked Cell" xfId="86"/>
    <cellStyle name="Loše 2" xfId="87"/>
    <cellStyle name="Naslov 1 2" xfId="88"/>
    <cellStyle name="Naslov 2 2" xfId="89"/>
    <cellStyle name="Naslov 3 2" xfId="90"/>
    <cellStyle name="Naslov 4 2" xfId="91"/>
    <cellStyle name="Neutral" xfId="92"/>
    <cellStyle name="Neutralno 2" xfId="93"/>
    <cellStyle name="Normal 2" xfId="94"/>
    <cellStyle name="Normal 4" xfId="95"/>
    <cellStyle name="Normal 5" xfId="96"/>
    <cellStyle name="Normalno 2" xfId="97"/>
    <cellStyle name="Normalno 2 2" xfId="98"/>
    <cellStyle name="Normalno 2 3" xfId="99"/>
    <cellStyle name="Normalno 3" xfId="100"/>
    <cellStyle name="Normalno 3 2" xfId="101"/>
    <cellStyle name="Normalno 4" xfId="102"/>
    <cellStyle name="Normalno 5" xfId="103"/>
    <cellStyle name="Normalno 6" xfId="104"/>
    <cellStyle name="Normalno 7" xfId="105"/>
    <cellStyle name="Normalno 8" xfId="106"/>
    <cellStyle name="Note" xfId="107"/>
    <cellStyle name="Obično_Bilanca prihoda" xfId="108"/>
    <cellStyle name="Obično_PRIHODI 04. -07." xfId="109"/>
    <cellStyle name="Obično_PRIHODI 04. -07. 2" xfId="110"/>
    <cellStyle name="Output" xfId="111"/>
    <cellStyle name="Percent" xfId="112"/>
    <cellStyle name="Povezana ćelija 2" xfId="113"/>
    <cellStyle name="Provjera ćelije 2" xfId="114"/>
    <cellStyle name="SAPBEXaggData" xfId="115"/>
    <cellStyle name="SAPBEXaggData 2" xfId="116"/>
    <cellStyle name="SAPBEXaggData 3" xfId="117"/>
    <cellStyle name="SAPBEXaggData 4" xfId="118"/>
    <cellStyle name="SAPBEXaggDataEmph" xfId="119"/>
    <cellStyle name="SAPBEXaggDataEmph 2" xfId="120"/>
    <cellStyle name="SAPBEXaggDataEmph 3" xfId="121"/>
    <cellStyle name="SAPBEXaggDataEmph 4" xfId="122"/>
    <cellStyle name="SAPBEXaggItem" xfId="123"/>
    <cellStyle name="SAPBEXaggItem 2" xfId="124"/>
    <cellStyle name="SAPBEXaggItem 3" xfId="125"/>
    <cellStyle name="SAPBEXaggItem 4" xfId="126"/>
    <cellStyle name="SAPBEXaggItem 5" xfId="127"/>
    <cellStyle name="SAPBEXaggItemX" xfId="128"/>
    <cellStyle name="SAPBEXaggItemX 2" xfId="129"/>
    <cellStyle name="SAPBEXaggItemX 3" xfId="130"/>
    <cellStyle name="SAPBEXaggItemX 4" xfId="131"/>
    <cellStyle name="SAPBEXchaText" xfId="132"/>
    <cellStyle name="SAPBEXchaText 2" xfId="133"/>
    <cellStyle name="SAPBEXchaText 3" xfId="134"/>
    <cellStyle name="SAPBEXchaText 4" xfId="135"/>
    <cellStyle name="SAPBEXchaText 5" xfId="136"/>
    <cellStyle name="SAPBEXexcBad7" xfId="137"/>
    <cellStyle name="SAPBEXexcBad7 2" xfId="138"/>
    <cellStyle name="SAPBEXexcBad7 3" xfId="139"/>
    <cellStyle name="SAPBEXexcBad7 4" xfId="140"/>
    <cellStyle name="SAPBEXexcBad8" xfId="141"/>
    <cellStyle name="SAPBEXexcBad8 2" xfId="142"/>
    <cellStyle name="SAPBEXexcBad8 3" xfId="143"/>
    <cellStyle name="SAPBEXexcBad8 4" xfId="144"/>
    <cellStyle name="SAPBEXexcBad9" xfId="145"/>
    <cellStyle name="SAPBEXexcBad9 2" xfId="146"/>
    <cellStyle name="SAPBEXexcBad9 3" xfId="147"/>
    <cellStyle name="SAPBEXexcBad9 4" xfId="148"/>
    <cellStyle name="SAPBEXexcCritical4" xfId="149"/>
    <cellStyle name="SAPBEXexcCritical4 2" xfId="150"/>
    <cellStyle name="SAPBEXexcCritical4 3" xfId="151"/>
    <cellStyle name="SAPBEXexcCritical4 4" xfId="152"/>
    <cellStyle name="SAPBEXexcCritical5" xfId="153"/>
    <cellStyle name="SAPBEXexcCritical5 2" xfId="154"/>
    <cellStyle name="SAPBEXexcCritical5 3" xfId="155"/>
    <cellStyle name="SAPBEXexcCritical5 4" xfId="156"/>
    <cellStyle name="SAPBEXexcCritical6" xfId="157"/>
    <cellStyle name="SAPBEXexcCritical6 2" xfId="158"/>
    <cellStyle name="SAPBEXexcCritical6 3" xfId="159"/>
    <cellStyle name="SAPBEXexcCritical6 4" xfId="160"/>
    <cellStyle name="SAPBEXexcGood1" xfId="161"/>
    <cellStyle name="SAPBEXexcGood1 2" xfId="162"/>
    <cellStyle name="SAPBEXexcGood1 3" xfId="163"/>
    <cellStyle name="SAPBEXexcGood1 4" xfId="164"/>
    <cellStyle name="SAPBEXexcGood2" xfId="165"/>
    <cellStyle name="SAPBEXexcGood2 2" xfId="166"/>
    <cellStyle name="SAPBEXexcGood2 3" xfId="167"/>
    <cellStyle name="SAPBEXexcGood2 4" xfId="168"/>
    <cellStyle name="SAPBEXexcGood3" xfId="169"/>
    <cellStyle name="SAPBEXexcGood3 2" xfId="170"/>
    <cellStyle name="SAPBEXexcGood3 3" xfId="171"/>
    <cellStyle name="SAPBEXexcGood3 4" xfId="172"/>
    <cellStyle name="SAPBEXfilterDrill" xfId="173"/>
    <cellStyle name="SAPBEXfilterDrill 2" xfId="174"/>
    <cellStyle name="SAPBEXfilterDrill 3" xfId="175"/>
    <cellStyle name="SAPBEXfilterDrill 4" xfId="176"/>
    <cellStyle name="SAPBEXfilterDrill 5" xfId="177"/>
    <cellStyle name="SAPBEXfilterItem" xfId="178"/>
    <cellStyle name="SAPBEXfilterItem 2" xfId="179"/>
    <cellStyle name="SAPBEXfilterItem 3" xfId="180"/>
    <cellStyle name="SAPBEXfilterItem 4" xfId="181"/>
    <cellStyle name="SAPBEXfilterItem 5" xfId="182"/>
    <cellStyle name="SAPBEXfilterText" xfId="183"/>
    <cellStyle name="SAPBEXfilterText 2" xfId="184"/>
    <cellStyle name="SAPBEXfilterText 3" xfId="185"/>
    <cellStyle name="SAPBEXfilterText 4" xfId="186"/>
    <cellStyle name="SAPBEXformats" xfId="187"/>
    <cellStyle name="SAPBEXformats 2" xfId="188"/>
    <cellStyle name="SAPBEXformats 3" xfId="189"/>
    <cellStyle name="SAPBEXformats 4" xfId="190"/>
    <cellStyle name="SAPBEXheaderItem" xfId="191"/>
    <cellStyle name="SAPBEXheaderItem 2" xfId="192"/>
    <cellStyle name="SAPBEXheaderItem 3" xfId="193"/>
    <cellStyle name="SAPBEXheaderItem 4" xfId="194"/>
    <cellStyle name="SAPBEXheaderItem 5" xfId="195"/>
    <cellStyle name="SAPBEXheaderText" xfId="196"/>
    <cellStyle name="SAPBEXheaderText 2" xfId="197"/>
    <cellStyle name="SAPBEXheaderText 3" xfId="198"/>
    <cellStyle name="SAPBEXheaderText 4" xfId="199"/>
    <cellStyle name="SAPBEXheaderText 5" xfId="200"/>
    <cellStyle name="SAPBEXHLevel0" xfId="201"/>
    <cellStyle name="SAPBEXHLevel0 2" xfId="202"/>
    <cellStyle name="SAPBEXHLevel0 3" xfId="203"/>
    <cellStyle name="SAPBEXHLevel0 4" xfId="204"/>
    <cellStyle name="SAPBEXHLevel0 5" xfId="205"/>
    <cellStyle name="SAPBEXHLevel0 6" xfId="206"/>
    <cellStyle name="SAPBEXHLevel0X" xfId="207"/>
    <cellStyle name="SAPBEXHLevel0X 2" xfId="208"/>
    <cellStyle name="SAPBEXHLevel0X 3" xfId="209"/>
    <cellStyle name="SAPBEXHLevel0X 4" xfId="210"/>
    <cellStyle name="SAPBEXHLevel1" xfId="211"/>
    <cellStyle name="SAPBEXHLevel1 2" xfId="212"/>
    <cellStyle name="SAPBEXHLevel1 3" xfId="213"/>
    <cellStyle name="SAPBEXHLevel1 4" xfId="214"/>
    <cellStyle name="SAPBEXHLevel1 5" xfId="215"/>
    <cellStyle name="SAPBEXHLevel1 6" xfId="216"/>
    <cellStyle name="SAPBEXHLevel1X" xfId="217"/>
    <cellStyle name="SAPBEXHLevel1X 2" xfId="218"/>
    <cellStyle name="SAPBEXHLevel1X 3" xfId="219"/>
    <cellStyle name="SAPBEXHLevel1X 4" xfId="220"/>
    <cellStyle name="SAPBEXHLevel2" xfId="221"/>
    <cellStyle name="SAPBEXHLevel2 2" xfId="222"/>
    <cellStyle name="SAPBEXHLevel2 3" xfId="223"/>
    <cellStyle name="SAPBEXHLevel2 4" xfId="224"/>
    <cellStyle name="SAPBEXHLevel2 5" xfId="225"/>
    <cellStyle name="SAPBEXHLevel2 6" xfId="226"/>
    <cellStyle name="SAPBEXHLevel2X" xfId="227"/>
    <cellStyle name="SAPBEXHLevel2X 2" xfId="228"/>
    <cellStyle name="SAPBEXHLevel2X 3" xfId="229"/>
    <cellStyle name="SAPBEXHLevel2X 4" xfId="230"/>
    <cellStyle name="SAPBEXHLevel3" xfId="231"/>
    <cellStyle name="SAPBEXHLevel3 2" xfId="232"/>
    <cellStyle name="SAPBEXHLevel3 3" xfId="233"/>
    <cellStyle name="SAPBEXHLevel3 4" xfId="234"/>
    <cellStyle name="SAPBEXHLevel3 5" xfId="235"/>
    <cellStyle name="SAPBEXHLevel3 6" xfId="236"/>
    <cellStyle name="SAPBEXHLevel3X" xfId="237"/>
    <cellStyle name="SAPBEXHLevel3X 2" xfId="238"/>
    <cellStyle name="SAPBEXHLevel3X 3" xfId="239"/>
    <cellStyle name="SAPBEXHLevel3X 4" xfId="240"/>
    <cellStyle name="SAPBEXinputData" xfId="241"/>
    <cellStyle name="SAPBEXinputData 2" xfId="242"/>
    <cellStyle name="SAPBEXinputData 3" xfId="243"/>
    <cellStyle name="SAPBEXinputData 4" xfId="244"/>
    <cellStyle name="SAPBEXinputData 5" xfId="245"/>
    <cellStyle name="SAPBEXItemHeader" xfId="246"/>
    <cellStyle name="SAPBEXresData" xfId="247"/>
    <cellStyle name="SAPBEXresData 2" xfId="248"/>
    <cellStyle name="SAPBEXresData 3" xfId="249"/>
    <cellStyle name="SAPBEXresData 4" xfId="250"/>
    <cellStyle name="SAPBEXresDataEmph" xfId="251"/>
    <cellStyle name="SAPBEXresDataEmph 2" xfId="252"/>
    <cellStyle name="SAPBEXresDataEmph 3" xfId="253"/>
    <cellStyle name="SAPBEXresDataEmph 4" xfId="254"/>
    <cellStyle name="SAPBEXresDataEmph 5" xfId="255"/>
    <cellStyle name="SAPBEXresItem" xfId="256"/>
    <cellStyle name="SAPBEXresItem 2" xfId="257"/>
    <cellStyle name="SAPBEXresItem 3" xfId="258"/>
    <cellStyle name="SAPBEXresItem 4" xfId="259"/>
    <cellStyle name="SAPBEXresItemX" xfId="260"/>
    <cellStyle name="SAPBEXresItemX 2" xfId="261"/>
    <cellStyle name="SAPBEXresItemX 3" xfId="262"/>
    <cellStyle name="SAPBEXresItemX 4" xfId="263"/>
    <cellStyle name="SAPBEXstdData" xfId="264"/>
    <cellStyle name="SAPBEXstdData 2" xfId="265"/>
    <cellStyle name="SAPBEXstdData 3" xfId="266"/>
    <cellStyle name="SAPBEXstdData 4" xfId="267"/>
    <cellStyle name="SAPBEXstdData 5" xfId="268"/>
    <cellStyle name="SAPBEXstdDataEmph" xfId="269"/>
    <cellStyle name="SAPBEXstdDataEmph 2" xfId="270"/>
    <cellStyle name="SAPBEXstdDataEmph 3" xfId="271"/>
    <cellStyle name="SAPBEXstdDataEmph 4" xfId="272"/>
    <cellStyle name="SAPBEXstdItem" xfId="273"/>
    <cellStyle name="SAPBEXstdItem 2" xfId="274"/>
    <cellStyle name="SAPBEXstdItem 3" xfId="275"/>
    <cellStyle name="SAPBEXstdItem 4" xfId="276"/>
    <cellStyle name="SAPBEXstdItem 5" xfId="277"/>
    <cellStyle name="SAPBEXstdItem 6" xfId="278"/>
    <cellStyle name="SAPBEXstdItemX" xfId="279"/>
    <cellStyle name="SAPBEXstdItemX 2" xfId="280"/>
    <cellStyle name="SAPBEXstdItemX 3" xfId="281"/>
    <cellStyle name="SAPBEXstdItemX 4" xfId="282"/>
    <cellStyle name="SAPBEXtitle" xfId="283"/>
    <cellStyle name="SAPBEXtitle 2" xfId="284"/>
    <cellStyle name="SAPBEXtitle 3" xfId="285"/>
    <cellStyle name="SAPBEXtitle 4" xfId="286"/>
    <cellStyle name="SAPBEXtitle 5" xfId="287"/>
    <cellStyle name="SAPBEXunassignedItem" xfId="288"/>
    <cellStyle name="SAPBEXunassignedItem 2" xfId="289"/>
    <cellStyle name="SAPBEXundefined" xfId="290"/>
    <cellStyle name="SAPBEXundefined 2" xfId="291"/>
    <cellStyle name="SAPBEXundefined 3" xfId="292"/>
    <cellStyle name="SAPBEXundefined 4" xfId="293"/>
    <cellStyle name="Sheet Title" xfId="294"/>
    <cellStyle name="Tekst upozorenja 2" xfId="295"/>
    <cellStyle name="Title" xfId="296"/>
    <cellStyle name="Total" xfId="297"/>
    <cellStyle name="Ukupni zbroj 2" xfId="298"/>
    <cellStyle name="Unos 2" xfId="299"/>
    <cellStyle name="Warning Text" xfId="3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4</xdr:col>
      <xdr:colOff>1085850</xdr:colOff>
      <xdr:row>8</xdr:row>
      <xdr:rowOff>171450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181100"/>
          <a:ext cx="5210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4</xdr:col>
      <xdr:colOff>857250</xdr:colOff>
      <xdr:row>9</xdr:row>
      <xdr:rowOff>180975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123950"/>
          <a:ext cx="5934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9</xdr:col>
      <xdr:colOff>1028700</xdr:colOff>
      <xdr:row>15</xdr:row>
      <xdr:rowOff>180975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741045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ONN01PR%20Op&#263;i%20dio%20za%20narodne%20novin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ONN02PR%20Plan%20priho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NN Opći dio"/>
      <sheetName val="BW upit"/>
      <sheetName val="Tekst varijable"/>
    </sheetNames>
    <sheetDataSet>
      <sheetData sheetId="2">
        <row r="4">
          <cell r="E4">
            <v>9208308</v>
          </cell>
        </row>
        <row r="6">
          <cell r="E6">
            <v>9208308</v>
          </cell>
        </row>
        <row r="7">
          <cell r="E7">
            <v>8876499</v>
          </cell>
        </row>
        <row r="8">
          <cell r="E8">
            <v>331809</v>
          </cell>
        </row>
        <row r="9">
          <cell r="E9">
            <v>9208308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6">
          <cell r="E16">
            <v>0</v>
          </cell>
          <cell r="G1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Sheet1"/>
      <sheetName val="List1"/>
      <sheetName val="List2"/>
      <sheetName val="Sheet2"/>
    </sheetNames>
    <sheetDataSet>
      <sheetData sheetId="4">
        <row r="2">
          <cell r="A2" t="str">
            <v>DRRH/6</v>
          </cell>
          <cell r="B2" t="str">
            <v>Prihodi poslovanja</v>
          </cell>
          <cell r="C2" t="str">
            <v>DRRH/#</v>
          </cell>
          <cell r="D2" t="str">
            <v/>
          </cell>
        </row>
        <row r="3">
          <cell r="A3" t="str">
            <v>DRRH/6</v>
          </cell>
          <cell r="B3" t="str">
            <v>Prihodi poslovanja</v>
          </cell>
          <cell r="C3" t="str">
            <v>DRRH/61</v>
          </cell>
          <cell r="D3" t="str">
            <v>Prihodi od poreza</v>
          </cell>
        </row>
        <row r="4">
          <cell r="A4" t="str">
            <v>DRRH/6</v>
          </cell>
          <cell r="B4" t="str">
            <v>Prihodi poslovanja</v>
          </cell>
          <cell r="C4" t="str">
            <v>DRRH/62</v>
          </cell>
          <cell r="D4" t="str">
            <v>Doprinosi</v>
          </cell>
        </row>
        <row r="5">
          <cell r="A5" t="str">
            <v>DRRH/6</v>
          </cell>
          <cell r="B5" t="str">
            <v>Prihodi poslovanja</v>
          </cell>
          <cell r="C5" t="str">
            <v>DRRH/63</v>
          </cell>
          <cell r="D5" t="str">
            <v>Pomoći iz inozemstva (darovnice) i od subjekata unutar općeg proračuna</v>
          </cell>
        </row>
        <row r="6">
          <cell r="A6" t="str">
            <v>DRRH/6</v>
          </cell>
          <cell r="B6" t="str">
            <v>Prihodi poslovanja</v>
          </cell>
          <cell r="C6" t="str">
            <v>DRRH/64</v>
          </cell>
          <cell r="D6" t="str">
            <v>Prihodi od imovine</v>
          </cell>
        </row>
        <row r="7">
          <cell r="A7" t="str">
            <v>DRRH/6</v>
          </cell>
          <cell r="B7" t="str">
            <v>Prihodi poslovanja</v>
          </cell>
          <cell r="C7" t="str">
            <v>DRRH/65</v>
          </cell>
          <cell r="D7" t="str">
            <v>Prihodi od upravnih i administrativnih pristojbi, pristojbi po posebnim propisima i naknada</v>
          </cell>
        </row>
        <row r="8">
          <cell r="A8" t="str">
            <v>DRRH/6</v>
          </cell>
          <cell r="B8" t="str">
            <v>Prihodi poslovanja</v>
          </cell>
          <cell r="C8" t="str">
            <v>DRRH/66</v>
          </cell>
          <cell r="D8" t="str">
            <v>Prihodi od prodaje proizvoda i robe te pruženih usluga i prihodi od donacija</v>
          </cell>
        </row>
        <row r="9">
          <cell r="A9" t="str">
            <v>DRRH/6</v>
          </cell>
          <cell r="B9" t="str">
            <v>Prihodi poslovanja</v>
          </cell>
          <cell r="C9" t="str">
            <v>DRRH/67</v>
          </cell>
          <cell r="D9" t="str">
            <v>Prihodi iz proračuna</v>
          </cell>
        </row>
        <row r="10">
          <cell r="A10" t="str">
            <v>DRRH/6</v>
          </cell>
          <cell r="B10" t="str">
            <v>Prihodi poslovanja</v>
          </cell>
          <cell r="C10" t="str">
            <v>DRRH/68</v>
          </cell>
          <cell r="D10" t="str">
            <v>Kazne, upravne mjere i ostali prihodi</v>
          </cell>
        </row>
        <row r="11">
          <cell r="A11" t="str">
            <v>DRRH/6</v>
          </cell>
          <cell r="B11" t="str">
            <v>Prihodi poslovanja</v>
          </cell>
          <cell r="C11" t="str">
            <v>DRRH/69</v>
          </cell>
          <cell r="D11" t="str">
            <v>Raspored prihoda i prijelazni računi</v>
          </cell>
        </row>
        <row r="12">
          <cell r="A12" t="str">
            <v>DRRH/7</v>
          </cell>
          <cell r="B12" t="str">
            <v>Prihodi od prodaje nefinancijske imovine</v>
          </cell>
          <cell r="C12" t="str">
            <v>DRRH/#</v>
          </cell>
          <cell r="D12" t="str">
            <v/>
          </cell>
        </row>
        <row r="13">
          <cell r="A13" t="str">
            <v>DRRH/7</v>
          </cell>
          <cell r="B13" t="str">
            <v>Prihodi od prodaje nefinancijske imovine</v>
          </cell>
          <cell r="C13" t="str">
            <v>DRRH/71</v>
          </cell>
          <cell r="D13" t="str">
            <v>Prihodi od prodaje neproizvedene dugotrajne imovine</v>
          </cell>
        </row>
        <row r="14">
          <cell r="A14" t="str">
            <v>DRRH/7</v>
          </cell>
          <cell r="B14" t="str">
            <v>Prihodi od prodaje nefinancijske imovine</v>
          </cell>
          <cell r="C14" t="str">
            <v>DRRH/72</v>
          </cell>
          <cell r="D14" t="str">
            <v>Prihodi od prodaje proizvedene dugotrajne imovine</v>
          </cell>
        </row>
        <row r="15">
          <cell r="A15" t="str">
            <v>DRRH/7</v>
          </cell>
          <cell r="B15" t="str">
            <v>Prihodi od prodaje nefinancijske imovine</v>
          </cell>
          <cell r="C15" t="str">
            <v>DRRH/73</v>
          </cell>
          <cell r="D15" t="str">
            <v>Prihodi od prodaje plemenitih metala i ostalih pohranjenih vrijednosti</v>
          </cell>
        </row>
        <row r="16">
          <cell r="A16" t="str">
            <v>DRRH/7</v>
          </cell>
          <cell r="B16" t="str">
            <v>Prihodi od prodaje nefinancijske imovine</v>
          </cell>
          <cell r="C16" t="str">
            <v>DRRH/74</v>
          </cell>
          <cell r="D16" t="str">
            <v>Prihodi od prodaje proizvedene kratkotrajne imovine</v>
          </cell>
        </row>
        <row r="17">
          <cell r="A17" t="str">
            <v>DRRH/7</v>
          </cell>
          <cell r="B17" t="str">
            <v>Prihodi od prodaje nefinancijske imovine</v>
          </cell>
          <cell r="C17" t="str">
            <v>DRRH/79</v>
          </cell>
          <cell r="D17" t="str">
            <v>Raspored prihoda</v>
          </cell>
        </row>
      </sheetData>
      <sheetData sheetId="5">
        <row r="3">
          <cell r="B3">
            <v>9208308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S16"/>
  <sheetViews>
    <sheetView view="pageBreakPreview" zoomScaleNormal="90" zoomScaleSheetLayoutView="100" workbookViewId="0" topLeftCell="A1">
      <selection activeCell="I28" sqref="I28"/>
    </sheetView>
  </sheetViews>
  <sheetFormatPr defaultColWidth="18.7109375" defaultRowHeight="12.75"/>
  <cols>
    <col min="1" max="1" width="18.7109375" style="41" customWidth="1"/>
    <col min="2" max="2" width="46.140625" style="223" customWidth="1"/>
    <col min="3" max="4" width="15.00390625" style="10" hidden="1" customWidth="1"/>
    <col min="5" max="5" width="14.8515625" style="10" hidden="1" customWidth="1"/>
    <col min="6" max="6" width="15.7109375" style="10" hidden="1" customWidth="1"/>
    <col min="7" max="7" width="19.7109375" style="4" hidden="1" customWidth="1"/>
    <col min="8" max="8" width="15.421875" style="10" customWidth="1"/>
    <col min="9" max="10" width="15.421875" style="4" customWidth="1"/>
    <col min="11" max="16384" width="18.7109375" style="4" customWidth="1"/>
  </cols>
  <sheetData>
    <row r="1" spans="1:10" ht="15.75">
      <c r="A1" s="213" t="s">
        <v>171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5" ht="15">
      <c r="A2" s="5"/>
      <c r="B2" s="6"/>
      <c r="C2" s="7"/>
      <c r="D2" s="8"/>
      <c r="E2" s="9"/>
    </row>
    <row r="3" spans="1:10" ht="28.5">
      <c r="A3" s="11" t="s">
        <v>172</v>
      </c>
      <c r="B3" s="214" t="s">
        <v>167</v>
      </c>
      <c r="C3" s="12"/>
      <c r="D3" s="12"/>
      <c r="E3" s="12"/>
      <c r="H3" s="12" t="str">
        <f>CONCATENATE("Plan za ",RIGHT(H4,4),".")</f>
        <v>Plan za 2023.</v>
      </c>
      <c r="I3" s="12" t="s">
        <v>234</v>
      </c>
      <c r="J3" s="12" t="s">
        <v>233</v>
      </c>
    </row>
    <row r="4" spans="1:19" ht="54.75" customHeight="1" hidden="1">
      <c r="A4" s="13" t="s">
        <v>77</v>
      </c>
      <c r="B4" s="215" t="s">
        <v>77</v>
      </c>
      <c r="C4" s="13" t="s">
        <v>77</v>
      </c>
      <c r="D4" s="13" t="s">
        <v>77</v>
      </c>
      <c r="E4" s="13" t="s">
        <v>77</v>
      </c>
      <c r="F4" s="13" t="s">
        <v>77</v>
      </c>
      <c r="G4" s="13" t="s">
        <v>77</v>
      </c>
      <c r="H4" s="14" t="s">
        <v>168</v>
      </c>
      <c r="I4" s="14" t="s">
        <v>169</v>
      </c>
      <c r="J4" s="14" t="s">
        <v>170</v>
      </c>
      <c r="K4" s="15"/>
      <c r="L4" s="15"/>
      <c r="M4" s="15"/>
      <c r="N4" s="15"/>
      <c r="O4" s="15"/>
      <c r="P4" s="15"/>
      <c r="Q4" s="15"/>
      <c r="R4" s="15"/>
      <c r="S4" s="15"/>
    </row>
    <row r="5" spans="1:19" ht="14.25" hidden="1">
      <c r="A5" s="16" t="s">
        <v>96</v>
      </c>
      <c r="B5" s="216" t="s">
        <v>77</v>
      </c>
      <c r="C5" s="17" t="s">
        <v>31</v>
      </c>
      <c r="D5" s="17" t="s">
        <v>31</v>
      </c>
      <c r="E5" s="16" t="s">
        <v>31</v>
      </c>
      <c r="F5" s="16" t="s">
        <v>31</v>
      </c>
      <c r="G5" s="16" t="s">
        <v>31</v>
      </c>
      <c r="H5" s="18" t="s">
        <v>156</v>
      </c>
      <c r="I5" s="18" t="s">
        <v>156</v>
      </c>
      <c r="J5" s="18" t="s">
        <v>156</v>
      </c>
      <c r="K5" s="19"/>
      <c r="L5" s="19"/>
      <c r="M5" s="15"/>
      <c r="N5" s="15"/>
      <c r="O5" s="15"/>
      <c r="P5" s="15"/>
      <c r="Q5" s="15"/>
      <c r="R5" s="15"/>
      <c r="S5" s="15"/>
    </row>
    <row r="6" spans="1:19" ht="14.25">
      <c r="A6" s="20" t="s">
        <v>175</v>
      </c>
      <c r="B6" s="217" t="s">
        <v>176</v>
      </c>
      <c r="C6" s="22" t="s">
        <v>176</v>
      </c>
      <c r="D6" s="22" t="s">
        <v>77</v>
      </c>
      <c r="E6" s="23" t="s">
        <v>77</v>
      </c>
      <c r="F6" s="23" t="s">
        <v>77</v>
      </c>
      <c r="G6" s="23" t="s">
        <v>77</v>
      </c>
      <c r="H6" s="24">
        <v>9208308</v>
      </c>
      <c r="I6" s="24">
        <v>0</v>
      </c>
      <c r="J6" s="24">
        <v>9208308</v>
      </c>
      <c r="K6" s="19"/>
      <c r="L6" s="19"/>
      <c r="M6" s="19"/>
      <c r="N6" s="19"/>
      <c r="O6" s="19"/>
      <c r="P6" s="19"/>
      <c r="Q6" s="19"/>
      <c r="R6" s="19"/>
      <c r="S6" s="19"/>
    </row>
    <row r="7" spans="1:19" ht="28.5">
      <c r="A7" s="25" t="s">
        <v>162</v>
      </c>
      <c r="B7" s="218" t="s">
        <v>177</v>
      </c>
      <c r="C7" s="22" t="s">
        <v>77</v>
      </c>
      <c r="D7" s="22" t="s">
        <v>177</v>
      </c>
      <c r="E7" s="23" t="s">
        <v>77</v>
      </c>
      <c r="F7" s="23" t="s">
        <v>77</v>
      </c>
      <c r="G7" s="23" t="s">
        <v>77</v>
      </c>
      <c r="H7" s="24">
        <v>9208308</v>
      </c>
      <c r="I7" s="24">
        <v>0</v>
      </c>
      <c r="J7" s="24">
        <v>9208308</v>
      </c>
      <c r="K7" s="19"/>
      <c r="L7" s="19"/>
      <c r="M7" s="19"/>
      <c r="N7" s="19"/>
      <c r="O7" s="19"/>
      <c r="P7" s="19"/>
      <c r="Q7" s="19"/>
      <c r="R7" s="19"/>
      <c r="S7" s="19"/>
    </row>
    <row r="8" spans="1:19" ht="28.5">
      <c r="A8" s="27" t="s">
        <v>178</v>
      </c>
      <c r="B8" s="219" t="s">
        <v>179</v>
      </c>
      <c r="C8" s="22" t="s">
        <v>77</v>
      </c>
      <c r="D8" s="22" t="s">
        <v>77</v>
      </c>
      <c r="E8" s="23" t="s">
        <v>179</v>
      </c>
      <c r="F8" s="23" t="s">
        <v>77</v>
      </c>
      <c r="G8" s="23" t="s">
        <v>77</v>
      </c>
      <c r="H8" s="24">
        <v>9208308</v>
      </c>
      <c r="I8" s="24">
        <v>0</v>
      </c>
      <c r="J8" s="24">
        <v>9208308</v>
      </c>
      <c r="K8" s="19"/>
      <c r="L8" s="19"/>
      <c r="M8" s="19"/>
      <c r="N8" s="19"/>
      <c r="O8" s="19"/>
      <c r="P8" s="19"/>
      <c r="Q8" s="19"/>
      <c r="R8" s="19"/>
      <c r="S8" s="19"/>
    </row>
    <row r="9" spans="1:19" ht="14.25">
      <c r="A9" s="28" t="s">
        <v>180</v>
      </c>
      <c r="B9" s="220" t="s">
        <v>157</v>
      </c>
      <c r="C9" s="22" t="s">
        <v>77</v>
      </c>
      <c r="D9" s="22" t="s">
        <v>77</v>
      </c>
      <c r="E9" s="23" t="s">
        <v>77</v>
      </c>
      <c r="F9" s="23" t="s">
        <v>157</v>
      </c>
      <c r="G9" s="23" t="s">
        <v>77</v>
      </c>
      <c r="H9" s="24">
        <v>9208308</v>
      </c>
      <c r="I9" s="24">
        <v>0</v>
      </c>
      <c r="J9" s="24">
        <v>9208308</v>
      </c>
      <c r="K9" s="19"/>
      <c r="L9" s="19"/>
      <c r="M9" s="19"/>
      <c r="N9" s="19"/>
      <c r="O9" s="19"/>
      <c r="P9" s="19"/>
      <c r="Q9" s="19"/>
      <c r="R9" s="19"/>
      <c r="S9" s="19"/>
    </row>
    <row r="10" spans="1:19" ht="15">
      <c r="A10" s="29" t="s">
        <v>181</v>
      </c>
      <c r="B10" s="221" t="s">
        <v>182</v>
      </c>
      <c r="C10" s="30" t="s">
        <v>77</v>
      </c>
      <c r="D10" s="30" t="s">
        <v>77</v>
      </c>
      <c r="E10" s="31" t="s">
        <v>77</v>
      </c>
      <c r="F10" s="31" t="s">
        <v>77</v>
      </c>
      <c r="G10" s="31" t="s">
        <v>182</v>
      </c>
      <c r="H10" s="32">
        <v>9208308</v>
      </c>
      <c r="I10" s="32">
        <v>0</v>
      </c>
      <c r="J10" s="32">
        <v>9208308</v>
      </c>
      <c r="K10" s="33"/>
      <c r="L10" s="33"/>
      <c r="M10" s="33"/>
      <c r="N10" s="33"/>
      <c r="O10" s="33"/>
      <c r="P10" s="33"/>
      <c r="Q10" s="33"/>
      <c r="R10" s="33"/>
      <c r="S10" s="33"/>
    </row>
    <row r="11" spans="1:19" ht="15">
      <c r="A11" s="34" t="s">
        <v>22</v>
      </c>
      <c r="B11" s="222" t="s">
        <v>173</v>
      </c>
      <c r="C11" s="35" t="s">
        <v>77</v>
      </c>
      <c r="D11" s="35" t="s">
        <v>77</v>
      </c>
      <c r="E11" s="36" t="s">
        <v>77</v>
      </c>
      <c r="F11" s="36" t="s">
        <v>77</v>
      </c>
      <c r="G11" s="36" t="s">
        <v>77</v>
      </c>
      <c r="H11" s="37">
        <v>8876499</v>
      </c>
      <c r="I11" s="37">
        <v>-34936</v>
      </c>
      <c r="J11" s="37">
        <v>8841563</v>
      </c>
      <c r="K11" s="38"/>
      <c r="L11" s="38"/>
      <c r="M11" s="38"/>
      <c r="N11" s="38"/>
      <c r="O11" s="38"/>
      <c r="P11" s="38"/>
      <c r="Q11" s="38"/>
      <c r="R11" s="38"/>
      <c r="S11" s="38"/>
    </row>
    <row r="12" spans="1:19" ht="15">
      <c r="A12" s="39" t="s">
        <v>158</v>
      </c>
      <c r="B12" s="222" t="s">
        <v>159</v>
      </c>
      <c r="C12" s="35" t="s">
        <v>77</v>
      </c>
      <c r="D12" s="35" t="s">
        <v>77</v>
      </c>
      <c r="E12" s="36" t="s">
        <v>77</v>
      </c>
      <c r="F12" s="36" t="s">
        <v>77</v>
      </c>
      <c r="G12" s="36" t="s">
        <v>77</v>
      </c>
      <c r="H12" s="40">
        <v>1698852</v>
      </c>
      <c r="I12" s="40">
        <v>-43214</v>
      </c>
      <c r="J12" s="40">
        <v>1655638</v>
      </c>
      <c r="K12" s="38"/>
      <c r="L12" s="38"/>
      <c r="M12" s="38"/>
      <c r="N12" s="38"/>
      <c r="O12" s="38"/>
      <c r="P12" s="38"/>
      <c r="Q12" s="38"/>
      <c r="R12" s="38"/>
      <c r="S12" s="38"/>
    </row>
    <row r="13" spans="1:19" ht="15">
      <c r="A13" s="39" t="s">
        <v>160</v>
      </c>
      <c r="B13" s="222" t="s">
        <v>161</v>
      </c>
      <c r="C13" s="35" t="s">
        <v>77</v>
      </c>
      <c r="D13" s="35" t="s">
        <v>77</v>
      </c>
      <c r="E13" s="36" t="s">
        <v>77</v>
      </c>
      <c r="F13" s="36" t="s">
        <v>77</v>
      </c>
      <c r="G13" s="36" t="s">
        <v>77</v>
      </c>
      <c r="H13" s="40">
        <v>7177647</v>
      </c>
      <c r="I13" s="40">
        <v>8278</v>
      </c>
      <c r="J13" s="40">
        <v>7185925</v>
      </c>
      <c r="K13" s="38"/>
      <c r="L13" s="38"/>
      <c r="M13" s="38"/>
      <c r="N13" s="38"/>
      <c r="O13" s="38"/>
      <c r="P13" s="38"/>
      <c r="Q13" s="38"/>
      <c r="R13" s="38"/>
      <c r="S13" s="38"/>
    </row>
    <row r="14" spans="1:19" ht="15">
      <c r="A14" s="34" t="s">
        <v>109</v>
      </c>
      <c r="B14" s="222" t="s">
        <v>174</v>
      </c>
      <c r="C14" s="35" t="s">
        <v>77</v>
      </c>
      <c r="D14" s="35" t="s">
        <v>77</v>
      </c>
      <c r="E14" s="36" t="s">
        <v>77</v>
      </c>
      <c r="F14" s="36" t="s">
        <v>77</v>
      </c>
      <c r="G14" s="36" t="s">
        <v>77</v>
      </c>
      <c r="H14" s="37">
        <v>331809</v>
      </c>
      <c r="I14" s="37">
        <v>34936</v>
      </c>
      <c r="J14" s="37">
        <v>366745</v>
      </c>
      <c r="K14" s="38"/>
      <c r="L14" s="38"/>
      <c r="M14" s="38"/>
      <c r="N14" s="38"/>
      <c r="O14" s="38"/>
      <c r="P14" s="38"/>
      <c r="Q14" s="38"/>
      <c r="R14" s="38"/>
      <c r="S14" s="38"/>
    </row>
    <row r="15" spans="1:19" ht="30">
      <c r="A15" s="39" t="s">
        <v>165</v>
      </c>
      <c r="B15" s="222" t="s">
        <v>166</v>
      </c>
      <c r="C15" s="35" t="s">
        <v>77</v>
      </c>
      <c r="D15" s="35" t="s">
        <v>77</v>
      </c>
      <c r="E15" s="36" t="s">
        <v>77</v>
      </c>
      <c r="F15" s="36" t="s">
        <v>77</v>
      </c>
      <c r="G15" s="36" t="s">
        <v>77</v>
      </c>
      <c r="H15" s="40">
        <v>26545</v>
      </c>
      <c r="I15" s="40">
        <v>9055</v>
      </c>
      <c r="J15" s="40">
        <v>35600</v>
      </c>
      <c r="K15" s="38"/>
      <c r="L15" s="38"/>
      <c r="M15" s="38"/>
      <c r="N15" s="38"/>
      <c r="O15" s="38"/>
      <c r="P15" s="38"/>
      <c r="Q15" s="38"/>
      <c r="R15" s="38"/>
      <c r="S15" s="38"/>
    </row>
    <row r="16" spans="1:19" ht="15">
      <c r="A16" s="39" t="s">
        <v>163</v>
      </c>
      <c r="B16" s="222" t="s">
        <v>164</v>
      </c>
      <c r="C16" s="35" t="s">
        <v>77</v>
      </c>
      <c r="D16" s="35" t="s">
        <v>77</v>
      </c>
      <c r="E16" s="36" t="s">
        <v>77</v>
      </c>
      <c r="F16" s="36" t="s">
        <v>77</v>
      </c>
      <c r="G16" s="36" t="s">
        <v>77</v>
      </c>
      <c r="H16" s="40">
        <v>305264</v>
      </c>
      <c r="I16" s="40">
        <v>25881</v>
      </c>
      <c r="J16" s="40">
        <v>331145</v>
      </c>
      <c r="K16" s="38"/>
      <c r="L16" s="38"/>
      <c r="M16" s="38"/>
      <c r="N16" s="38"/>
      <c r="O16" s="38"/>
      <c r="P16" s="38"/>
      <c r="Q16" s="38"/>
      <c r="R16" s="38"/>
      <c r="S16" s="38"/>
    </row>
  </sheetData>
  <sheetProtection/>
  <mergeCells count="1">
    <mergeCell ref="A1:J1"/>
  </mergeCells>
  <printOptions/>
  <pageMargins left="0.3937007874015748" right="0.3937007874015748" top="0.3937007874015748" bottom="0.7874015748031497" header="0.1968503937007874" footer="0.4724409448818898"/>
  <pageSetup horizontalDpi="600" verticalDpi="600" orientation="portrait" paperSize="9" scale="85" r:id="rId2"/>
  <headerFooter alignWithMargins="0">
    <oddFooter>&amp;C&amp;D. &amp;T&amp;R&amp;P/&amp;N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29"/>
  <sheetViews>
    <sheetView tabSelected="1" view="pageBreakPreview" zoomScaleSheetLayoutView="100" workbookViewId="0" topLeftCell="A1">
      <selection activeCell="A1" sqref="A1:D1"/>
    </sheetView>
  </sheetViews>
  <sheetFormatPr defaultColWidth="10.7109375" defaultRowHeight="12.75"/>
  <cols>
    <col min="1" max="1" width="44.421875" style="44" customWidth="1"/>
    <col min="2" max="4" width="15.00390625" style="45" customWidth="1"/>
    <col min="5" max="5" width="17.421875" style="42" customWidth="1"/>
    <col min="6" max="7" width="16.7109375" style="43" bestFit="1" customWidth="1"/>
    <col min="8" max="8" width="4.57421875" style="43" bestFit="1" customWidth="1"/>
    <col min="9" max="9" width="16.7109375" style="43" bestFit="1" customWidth="1"/>
    <col min="10" max="10" width="5.00390625" style="43" bestFit="1" customWidth="1"/>
    <col min="11" max="11" width="16.7109375" style="43" bestFit="1" customWidth="1"/>
    <col min="12" max="12" width="4.57421875" style="43" bestFit="1" customWidth="1"/>
    <col min="13" max="13" width="16.00390625" style="43" bestFit="1" customWidth="1"/>
    <col min="14" max="26" width="10.7109375" style="43" customWidth="1"/>
    <col min="27" max="16384" width="10.7109375" style="42" customWidth="1"/>
  </cols>
  <sheetData>
    <row r="1" spans="1:4" ht="31.5" customHeight="1">
      <c r="A1" s="198" t="s">
        <v>236</v>
      </c>
      <c r="B1" s="198"/>
      <c r="C1" s="198"/>
      <c r="D1" s="198"/>
    </row>
    <row r="2" ht="15" customHeight="1"/>
    <row r="3" spans="1:4" ht="28.5" customHeight="1">
      <c r="A3" s="199" t="s">
        <v>235</v>
      </c>
      <c r="B3" s="199"/>
      <c r="C3" s="199"/>
      <c r="D3" s="199"/>
    </row>
    <row r="4" spans="1:4" s="48" customFormat="1" ht="12.75" customHeight="1">
      <c r="A4" s="46"/>
      <c r="B4" s="47"/>
      <c r="C4" s="47"/>
      <c r="D4" s="47"/>
    </row>
    <row r="5" spans="1:26" s="50" customFormat="1" ht="15" customHeight="1">
      <c r="A5" s="200" t="s">
        <v>183</v>
      </c>
      <c r="B5" s="200"/>
      <c r="C5" s="200"/>
      <c r="D5" s="200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s="50" customFormat="1" ht="9" customHeight="1">
      <c r="A6" s="48"/>
      <c r="B6" s="45"/>
      <c r="C6" s="45"/>
      <c r="D6" s="45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s="53" customFormat="1" ht="12" customHeight="1">
      <c r="A7" s="49"/>
      <c r="B7" s="51"/>
      <c r="C7" s="51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s="54" customFormat="1" ht="18" customHeight="1">
      <c r="A8" s="201" t="s">
        <v>184</v>
      </c>
      <c r="B8" s="201"/>
      <c r="C8" s="201"/>
      <c r="D8" s="201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s="54" customFormat="1" ht="6.75" customHeight="1">
      <c r="A9" s="42"/>
      <c r="B9" s="55"/>
      <c r="C9" s="55"/>
      <c r="D9" s="55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s="60" customFormat="1" ht="32.25" customHeight="1">
      <c r="A10" s="56"/>
      <c r="B10" s="57" t="s">
        <v>212</v>
      </c>
      <c r="C10" s="57" t="s">
        <v>234</v>
      </c>
      <c r="D10" s="57" t="s">
        <v>233</v>
      </c>
      <c r="E10" s="58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</row>
    <row r="11" spans="1:26" s="63" customFormat="1" ht="15">
      <c r="A11" s="61">
        <v>1</v>
      </c>
      <c r="B11" s="62">
        <v>2</v>
      </c>
      <c r="C11" s="62">
        <v>3</v>
      </c>
      <c r="D11" s="62">
        <v>4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spans="1:26" s="69" customFormat="1" ht="18" customHeight="1">
      <c r="A12" s="65" t="s">
        <v>185</v>
      </c>
      <c r="B12" s="66">
        <f>'[2]BW upit'!E4</f>
        <v>9208308</v>
      </c>
      <c r="C12" s="66">
        <v>0</v>
      </c>
      <c r="D12" s="66">
        <v>9208308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8"/>
      <c r="X12" s="68"/>
      <c r="Y12" s="68"/>
      <c r="Z12" s="68"/>
    </row>
    <row r="13" spans="1:26" s="69" customFormat="1" ht="28.5">
      <c r="A13" s="65" t="s">
        <v>186</v>
      </c>
      <c r="B13" s="66">
        <f>'[2]BW upit'!E5</f>
        <v>0</v>
      </c>
      <c r="C13" s="66">
        <f>'[2]BW upit'!F5</f>
        <v>0</v>
      </c>
      <c r="D13" s="66">
        <v>0</v>
      </c>
      <c r="E13" s="68"/>
      <c r="F13" s="70"/>
      <c r="G13" s="70"/>
      <c r="H13" s="70"/>
      <c r="I13" s="70"/>
      <c r="J13" s="70"/>
      <c r="K13" s="70"/>
      <c r="L13" s="70"/>
      <c r="M13" s="70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</row>
    <row r="14" spans="1:26" s="69" customFormat="1" ht="15">
      <c r="A14" s="65" t="s">
        <v>187</v>
      </c>
      <c r="B14" s="66">
        <f>'[2]BW upit'!E6</f>
        <v>9208308</v>
      </c>
      <c r="C14" s="66">
        <v>0</v>
      </c>
      <c r="D14" s="66">
        <v>9208308</v>
      </c>
      <c r="E14" s="68"/>
      <c r="F14" s="71"/>
      <c r="G14" s="71"/>
      <c r="H14" s="71"/>
      <c r="I14" s="71"/>
      <c r="J14" s="71"/>
      <c r="K14" s="71"/>
      <c r="L14" s="71"/>
      <c r="M14" s="71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</row>
    <row r="15" spans="1:26" s="69" customFormat="1" ht="18" customHeight="1">
      <c r="A15" s="65" t="s">
        <v>188</v>
      </c>
      <c r="B15" s="66">
        <f>'[2]BW upit'!E7</f>
        <v>8876499</v>
      </c>
      <c r="C15" s="66">
        <v>-34936</v>
      </c>
      <c r="D15" s="66">
        <v>8841563</v>
      </c>
      <c r="E15" s="67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</row>
    <row r="16" spans="1:26" s="69" customFormat="1" ht="28.5">
      <c r="A16" s="65" t="s">
        <v>189</v>
      </c>
      <c r="B16" s="66">
        <f>'[2]BW upit'!E8</f>
        <v>331809</v>
      </c>
      <c r="C16" s="66">
        <v>34936</v>
      </c>
      <c r="D16" s="66">
        <v>366745</v>
      </c>
      <c r="E16" s="67"/>
      <c r="F16" s="71"/>
      <c r="G16" s="71"/>
      <c r="H16" s="71"/>
      <c r="I16" s="71"/>
      <c r="J16" s="71"/>
      <c r="K16" s="71"/>
      <c r="L16" s="71"/>
      <c r="M16" s="71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</row>
    <row r="17" spans="1:26" s="69" customFormat="1" ht="15">
      <c r="A17" s="65" t="s">
        <v>190</v>
      </c>
      <c r="B17" s="66">
        <f>'[2]BW upit'!E9</f>
        <v>9208308</v>
      </c>
      <c r="C17" s="66">
        <v>0</v>
      </c>
      <c r="D17" s="66">
        <v>9208308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8"/>
      <c r="T17" s="68"/>
      <c r="U17" s="68"/>
      <c r="V17" s="68"/>
      <c r="W17" s="68"/>
      <c r="X17" s="68"/>
      <c r="Y17" s="68"/>
      <c r="Z17" s="68"/>
    </row>
    <row r="18" spans="1:26" s="69" customFormat="1" ht="18" customHeight="1">
      <c r="A18" s="72" t="s">
        <v>191</v>
      </c>
      <c r="B18" s="66">
        <f>'[2]BW upit'!E10</f>
        <v>0</v>
      </c>
      <c r="C18" s="66">
        <f>'[2]BW upit'!F10</f>
        <v>0</v>
      </c>
      <c r="D18" s="66">
        <f>'[2]BW upit'!G10</f>
        <v>0</v>
      </c>
      <c r="E18" s="67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</row>
    <row r="19" spans="1:26" s="50" customFormat="1" ht="14.25" customHeight="1">
      <c r="A19" s="44"/>
      <c r="B19" s="45"/>
      <c r="C19" s="45"/>
      <c r="D19" s="45"/>
      <c r="E19" s="73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</row>
    <row r="20" spans="1:26" s="50" customFormat="1" ht="18.75" customHeight="1">
      <c r="A20" s="202" t="s">
        <v>192</v>
      </c>
      <c r="B20" s="202"/>
      <c r="C20" s="202"/>
      <c r="D20" s="202"/>
      <c r="E20" s="73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</row>
    <row r="21" spans="1:26" s="50" customFormat="1" ht="6.75" customHeight="1">
      <c r="A21" s="75"/>
      <c r="B21" s="76"/>
      <c r="C21" s="76"/>
      <c r="D21" s="76"/>
      <c r="E21" s="77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</row>
    <row r="22" spans="1:26" s="60" customFormat="1" ht="32.25" customHeight="1">
      <c r="A22" s="78"/>
      <c r="B22" s="57" t="str">
        <f>B10</f>
        <v>Plan za 2023.</v>
      </c>
      <c r="C22" s="57" t="str">
        <f>C10</f>
        <v>Povećanje/ smanjenje</v>
      </c>
      <c r="D22" s="57" t="str">
        <f>D10</f>
        <v>Novi plan 2023.</v>
      </c>
      <c r="E22" s="58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</row>
    <row r="23" spans="1:26" s="63" customFormat="1" ht="15">
      <c r="A23" s="79">
        <v>1</v>
      </c>
      <c r="B23" s="80">
        <v>2</v>
      </c>
      <c r="C23" s="80">
        <v>3</v>
      </c>
      <c r="D23" s="80">
        <v>4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spans="1:26" s="60" customFormat="1" ht="28.5">
      <c r="A24" s="81" t="s">
        <v>193</v>
      </c>
      <c r="B24" s="66">
        <f>'[2]BW upit'!E11</f>
        <v>0</v>
      </c>
      <c r="C24" s="66">
        <f>'[2]BW upit'!F11</f>
        <v>0</v>
      </c>
      <c r="D24" s="66">
        <f>'[2]BW upit'!G11</f>
        <v>0</v>
      </c>
      <c r="E24" s="67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</row>
    <row r="25" spans="1:26" s="60" customFormat="1" ht="28.5">
      <c r="A25" s="81" t="s">
        <v>194</v>
      </c>
      <c r="B25" s="66">
        <f>'[2]BW upit'!E12</f>
        <v>0</v>
      </c>
      <c r="C25" s="66">
        <f>'[2]BW upit'!F12</f>
        <v>0</v>
      </c>
      <c r="D25" s="66">
        <f>'[2]BW upit'!G12</f>
        <v>0</v>
      </c>
      <c r="E25" s="67"/>
      <c r="F25" s="71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</row>
    <row r="26" spans="1:26" s="60" customFormat="1" ht="28.5">
      <c r="A26" s="81" t="s">
        <v>195</v>
      </c>
      <c r="B26" s="66">
        <f>'[2]BW upit'!E13</f>
        <v>0</v>
      </c>
      <c r="C26" s="66">
        <v>-318432</v>
      </c>
      <c r="D26" s="66">
        <v>-318432</v>
      </c>
      <c r="E26" s="67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</row>
    <row r="27" spans="1:26" s="60" customFormat="1" ht="28.5">
      <c r="A27" s="81" t="s">
        <v>196</v>
      </c>
      <c r="B27" s="66">
        <f>'[2]BW upit'!E14</f>
        <v>0</v>
      </c>
      <c r="C27" s="66">
        <v>318432</v>
      </c>
      <c r="D27" s="66">
        <v>318432</v>
      </c>
      <c r="E27" s="67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 spans="1:26" s="69" customFormat="1" ht="18" customHeight="1">
      <c r="A28" s="81" t="s">
        <v>197</v>
      </c>
      <c r="B28" s="66">
        <f>'[2]BW upit'!E15</f>
        <v>0</v>
      </c>
      <c r="C28" s="197">
        <f>C24-C25+C26+C27</f>
        <v>0</v>
      </c>
      <c r="D28" s="66">
        <f>'[2]BW upit'!G15</f>
        <v>0</v>
      </c>
      <c r="E28" s="67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</row>
    <row r="29" spans="1:26" s="60" customFormat="1" ht="28.5">
      <c r="A29" s="81" t="s">
        <v>198</v>
      </c>
      <c r="B29" s="66">
        <f>'[2]BW upit'!E16</f>
        <v>0</v>
      </c>
      <c r="C29" s="66">
        <f>C18+C28</f>
        <v>0</v>
      </c>
      <c r="D29" s="66">
        <f>'[2]BW upit'!G16</f>
        <v>0</v>
      </c>
      <c r="E29" s="67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</row>
    <row r="30" ht="15.75" customHeight="1"/>
    <row r="31" spans="2:4" s="43" customFormat="1" ht="15" customHeight="1">
      <c r="B31" s="82"/>
      <c r="C31" s="82"/>
      <c r="D31" s="82"/>
    </row>
    <row r="32" spans="2:4" s="43" customFormat="1" ht="15" customHeight="1">
      <c r="B32" s="82"/>
      <c r="C32" s="82"/>
      <c r="D32" s="82"/>
    </row>
    <row r="33" spans="2:4" s="43" customFormat="1" ht="17.25" customHeight="1">
      <c r="B33" s="82"/>
      <c r="C33" s="82"/>
      <c r="D33" s="82"/>
    </row>
    <row r="34" spans="2:4" s="43" customFormat="1" ht="15" customHeight="1">
      <c r="B34" s="82"/>
      <c r="C34" s="82"/>
      <c r="D34" s="82"/>
    </row>
    <row r="35" spans="2:4" s="43" customFormat="1" ht="15" customHeight="1">
      <c r="B35" s="82"/>
      <c r="C35" s="82"/>
      <c r="D35" s="82"/>
    </row>
    <row r="36" spans="2:4" s="43" customFormat="1" ht="15" customHeight="1">
      <c r="B36" s="82"/>
      <c r="C36" s="82"/>
      <c r="D36" s="82"/>
    </row>
    <row r="37" spans="2:4" s="43" customFormat="1" ht="15" customHeight="1">
      <c r="B37" s="82"/>
      <c r="C37" s="82"/>
      <c r="D37" s="82"/>
    </row>
    <row r="38" spans="2:4" s="43" customFormat="1" ht="15" customHeight="1">
      <c r="B38" s="82"/>
      <c r="C38" s="82"/>
      <c r="D38" s="82"/>
    </row>
    <row r="39" spans="2:4" s="43" customFormat="1" ht="15" customHeight="1">
      <c r="B39" s="82"/>
      <c r="C39" s="82"/>
      <c r="D39" s="82"/>
    </row>
    <row r="40" spans="2:4" s="43" customFormat="1" ht="15" customHeight="1">
      <c r="B40" s="82"/>
      <c r="C40" s="82"/>
      <c r="D40" s="82"/>
    </row>
    <row r="41" spans="2:4" s="43" customFormat="1" ht="15" customHeight="1">
      <c r="B41" s="82"/>
      <c r="C41" s="82"/>
      <c r="D41" s="82"/>
    </row>
    <row r="42" spans="2:4" s="43" customFormat="1" ht="15" customHeight="1">
      <c r="B42" s="82"/>
      <c r="C42" s="82"/>
      <c r="D42" s="82"/>
    </row>
    <row r="43" spans="2:4" s="43" customFormat="1" ht="15" customHeight="1">
      <c r="B43" s="82"/>
      <c r="C43" s="82"/>
      <c r="D43" s="82"/>
    </row>
    <row r="44" spans="2:4" s="43" customFormat="1" ht="15" customHeight="1">
      <c r="B44" s="82"/>
      <c r="C44" s="82"/>
      <c r="D44" s="82"/>
    </row>
    <row r="45" spans="2:4" s="43" customFormat="1" ht="15" customHeight="1">
      <c r="B45" s="82"/>
      <c r="C45" s="82"/>
      <c r="D45" s="82"/>
    </row>
    <row r="46" spans="2:4" s="43" customFormat="1" ht="15" customHeight="1">
      <c r="B46" s="82"/>
      <c r="C46" s="82"/>
      <c r="D46" s="82"/>
    </row>
    <row r="47" spans="2:4" s="43" customFormat="1" ht="15" customHeight="1">
      <c r="B47" s="82"/>
      <c r="C47" s="82"/>
      <c r="D47" s="82"/>
    </row>
    <row r="48" spans="2:4" s="43" customFormat="1" ht="15" customHeight="1">
      <c r="B48" s="82"/>
      <c r="C48" s="82"/>
      <c r="D48" s="82"/>
    </row>
    <row r="49" spans="2:4" s="43" customFormat="1" ht="15" customHeight="1">
      <c r="B49" s="82"/>
      <c r="C49" s="82"/>
      <c r="D49" s="82"/>
    </row>
    <row r="50" spans="2:4" s="43" customFormat="1" ht="15" customHeight="1">
      <c r="B50" s="82"/>
      <c r="C50" s="82"/>
      <c r="D50" s="82"/>
    </row>
    <row r="51" spans="2:4" s="43" customFormat="1" ht="15" customHeight="1">
      <c r="B51" s="82"/>
      <c r="C51" s="82"/>
      <c r="D51" s="82"/>
    </row>
    <row r="52" spans="2:4" s="43" customFormat="1" ht="15" customHeight="1">
      <c r="B52" s="82"/>
      <c r="C52" s="82"/>
      <c r="D52" s="82"/>
    </row>
    <row r="53" spans="2:4" s="43" customFormat="1" ht="15" customHeight="1">
      <c r="B53" s="82"/>
      <c r="C53" s="82"/>
      <c r="D53" s="82"/>
    </row>
    <row r="54" spans="2:4" s="43" customFormat="1" ht="15" customHeight="1">
      <c r="B54" s="82"/>
      <c r="C54" s="82"/>
      <c r="D54" s="82"/>
    </row>
    <row r="55" spans="2:4" s="43" customFormat="1" ht="15" customHeight="1">
      <c r="B55" s="82"/>
      <c r="C55" s="82"/>
      <c r="D55" s="82"/>
    </row>
    <row r="56" spans="2:4" s="43" customFormat="1" ht="15" customHeight="1">
      <c r="B56" s="82"/>
      <c r="C56" s="82"/>
      <c r="D56" s="82"/>
    </row>
    <row r="57" spans="2:4" s="43" customFormat="1" ht="15" customHeight="1">
      <c r="B57" s="82"/>
      <c r="C57" s="82"/>
      <c r="D57" s="82"/>
    </row>
    <row r="58" spans="2:4" s="43" customFormat="1" ht="15" customHeight="1">
      <c r="B58" s="82"/>
      <c r="C58" s="82"/>
      <c r="D58" s="82"/>
    </row>
    <row r="59" spans="2:4" s="43" customFormat="1" ht="15" customHeight="1">
      <c r="B59" s="82"/>
      <c r="C59" s="82"/>
      <c r="D59" s="82"/>
    </row>
    <row r="60" spans="2:4" s="43" customFormat="1" ht="15" customHeight="1">
      <c r="B60" s="82"/>
      <c r="C60" s="82"/>
      <c r="D60" s="82"/>
    </row>
    <row r="61" spans="2:4" s="43" customFormat="1" ht="15" customHeight="1">
      <c r="B61" s="82"/>
      <c r="C61" s="82"/>
      <c r="D61" s="82"/>
    </row>
    <row r="62" spans="2:4" s="43" customFormat="1" ht="15" customHeight="1">
      <c r="B62" s="82"/>
      <c r="C62" s="82"/>
      <c r="D62" s="82"/>
    </row>
    <row r="63" spans="2:4" s="43" customFormat="1" ht="15" customHeight="1">
      <c r="B63" s="82"/>
      <c r="C63" s="82"/>
      <c r="D63" s="82"/>
    </row>
    <row r="64" spans="2:4" s="43" customFormat="1" ht="15" customHeight="1">
      <c r="B64" s="82"/>
      <c r="C64" s="82"/>
      <c r="D64" s="82"/>
    </row>
    <row r="65" spans="2:4" s="43" customFormat="1" ht="15" customHeight="1">
      <c r="B65" s="82"/>
      <c r="C65" s="82"/>
      <c r="D65" s="82"/>
    </row>
    <row r="66" spans="2:4" s="43" customFormat="1" ht="15" customHeight="1">
      <c r="B66" s="82"/>
      <c r="C66" s="82"/>
      <c r="D66" s="82"/>
    </row>
    <row r="67" spans="2:4" s="43" customFormat="1" ht="15" customHeight="1">
      <c r="B67" s="82"/>
      <c r="C67" s="82"/>
      <c r="D67" s="82"/>
    </row>
    <row r="68" spans="2:4" s="43" customFormat="1" ht="15" customHeight="1">
      <c r="B68" s="82"/>
      <c r="C68" s="82"/>
      <c r="D68" s="82"/>
    </row>
    <row r="69" spans="2:4" s="43" customFormat="1" ht="15" customHeight="1">
      <c r="B69" s="82"/>
      <c r="C69" s="82"/>
      <c r="D69" s="82"/>
    </row>
    <row r="70" spans="2:4" s="43" customFormat="1" ht="15" customHeight="1">
      <c r="B70" s="82"/>
      <c r="C70" s="82"/>
      <c r="D70" s="82"/>
    </row>
    <row r="71" spans="2:4" s="43" customFormat="1" ht="15" customHeight="1">
      <c r="B71" s="82"/>
      <c r="C71" s="82"/>
      <c r="D71" s="82"/>
    </row>
    <row r="72" spans="2:4" s="43" customFormat="1" ht="15" customHeight="1">
      <c r="B72" s="82"/>
      <c r="C72" s="82"/>
      <c r="D72" s="82"/>
    </row>
    <row r="73" spans="2:4" s="43" customFormat="1" ht="15" customHeight="1">
      <c r="B73" s="82"/>
      <c r="C73" s="82"/>
      <c r="D73" s="82"/>
    </row>
    <row r="74" spans="2:4" s="43" customFormat="1" ht="15" customHeight="1">
      <c r="B74" s="82"/>
      <c r="C74" s="82"/>
      <c r="D74" s="82"/>
    </row>
    <row r="75" spans="2:4" s="43" customFormat="1" ht="15" customHeight="1">
      <c r="B75" s="82"/>
      <c r="C75" s="82"/>
      <c r="D75" s="82"/>
    </row>
    <row r="76" spans="2:4" s="43" customFormat="1" ht="15" customHeight="1">
      <c r="B76" s="82"/>
      <c r="C76" s="82"/>
      <c r="D76" s="82"/>
    </row>
    <row r="77" spans="2:4" s="43" customFormat="1" ht="15" customHeight="1">
      <c r="B77" s="82"/>
      <c r="C77" s="82"/>
      <c r="D77" s="82"/>
    </row>
    <row r="78" spans="2:4" s="43" customFormat="1" ht="15" customHeight="1">
      <c r="B78" s="82"/>
      <c r="C78" s="82"/>
      <c r="D78" s="82"/>
    </row>
    <row r="79" spans="2:4" s="43" customFormat="1" ht="15" customHeight="1">
      <c r="B79" s="82"/>
      <c r="C79" s="82"/>
      <c r="D79" s="82"/>
    </row>
    <row r="80" spans="2:4" s="43" customFormat="1" ht="15" customHeight="1">
      <c r="B80" s="82"/>
      <c r="C80" s="82"/>
      <c r="D80" s="82"/>
    </row>
    <row r="81" spans="2:4" s="43" customFormat="1" ht="15" customHeight="1">
      <c r="B81" s="82"/>
      <c r="C81" s="82"/>
      <c r="D81" s="82"/>
    </row>
    <row r="82" spans="2:4" s="43" customFormat="1" ht="15" customHeight="1">
      <c r="B82" s="82"/>
      <c r="C82" s="82"/>
      <c r="D82" s="82"/>
    </row>
    <row r="83" spans="2:4" s="43" customFormat="1" ht="15" customHeight="1">
      <c r="B83" s="82"/>
      <c r="C83" s="82"/>
      <c r="D83" s="82"/>
    </row>
    <row r="84" spans="2:4" s="43" customFormat="1" ht="15" customHeight="1">
      <c r="B84" s="82"/>
      <c r="C84" s="82"/>
      <c r="D84" s="82"/>
    </row>
    <row r="85" spans="2:4" s="43" customFormat="1" ht="15" customHeight="1">
      <c r="B85" s="82"/>
      <c r="C85" s="82"/>
      <c r="D85" s="82"/>
    </row>
    <row r="86" spans="2:4" s="43" customFormat="1" ht="15" customHeight="1">
      <c r="B86" s="82"/>
      <c r="C86" s="82"/>
      <c r="D86" s="82"/>
    </row>
    <row r="87" spans="2:4" s="43" customFormat="1" ht="15" customHeight="1">
      <c r="B87" s="82"/>
      <c r="C87" s="82"/>
      <c r="D87" s="82"/>
    </row>
    <row r="88" spans="2:4" s="43" customFormat="1" ht="15" customHeight="1">
      <c r="B88" s="82"/>
      <c r="C88" s="82"/>
      <c r="D88" s="82"/>
    </row>
    <row r="89" spans="2:4" s="43" customFormat="1" ht="15" customHeight="1">
      <c r="B89" s="82"/>
      <c r="C89" s="82"/>
      <c r="D89" s="82"/>
    </row>
    <row r="90" spans="2:4" s="43" customFormat="1" ht="15" customHeight="1">
      <c r="B90" s="82"/>
      <c r="C90" s="82"/>
      <c r="D90" s="82"/>
    </row>
    <row r="91" spans="2:4" s="43" customFormat="1" ht="15" customHeight="1">
      <c r="B91" s="82"/>
      <c r="C91" s="82"/>
      <c r="D91" s="82"/>
    </row>
    <row r="92" spans="2:4" s="43" customFormat="1" ht="15" customHeight="1">
      <c r="B92" s="82"/>
      <c r="C92" s="82"/>
      <c r="D92" s="82"/>
    </row>
    <row r="93" spans="2:4" s="43" customFormat="1" ht="15" customHeight="1">
      <c r="B93" s="82"/>
      <c r="C93" s="82"/>
      <c r="D93" s="82"/>
    </row>
    <row r="94" spans="2:4" s="43" customFormat="1" ht="15" customHeight="1">
      <c r="B94" s="82"/>
      <c r="C94" s="82"/>
      <c r="D94" s="82"/>
    </row>
    <row r="95" spans="2:4" s="43" customFormat="1" ht="15" customHeight="1">
      <c r="B95" s="82"/>
      <c r="C95" s="82"/>
      <c r="D95" s="82"/>
    </row>
    <row r="96" spans="2:4" s="43" customFormat="1" ht="15" customHeight="1">
      <c r="B96" s="82"/>
      <c r="C96" s="82"/>
      <c r="D96" s="82"/>
    </row>
    <row r="97" spans="2:4" s="43" customFormat="1" ht="15" customHeight="1">
      <c r="B97" s="82"/>
      <c r="C97" s="82"/>
      <c r="D97" s="82"/>
    </row>
    <row r="98" spans="2:4" s="43" customFormat="1" ht="15" customHeight="1">
      <c r="B98" s="82"/>
      <c r="C98" s="82"/>
      <c r="D98" s="82"/>
    </row>
    <row r="99" spans="2:4" s="43" customFormat="1" ht="15" customHeight="1">
      <c r="B99" s="82"/>
      <c r="C99" s="82"/>
      <c r="D99" s="82"/>
    </row>
    <row r="100" spans="2:4" s="43" customFormat="1" ht="15" customHeight="1">
      <c r="B100" s="82"/>
      <c r="C100" s="82"/>
      <c r="D100" s="82"/>
    </row>
    <row r="101" spans="2:4" s="43" customFormat="1" ht="15" customHeight="1">
      <c r="B101" s="82"/>
      <c r="C101" s="82"/>
      <c r="D101" s="82"/>
    </row>
    <row r="102" spans="2:4" s="43" customFormat="1" ht="15" customHeight="1">
      <c r="B102" s="82"/>
      <c r="C102" s="82"/>
      <c r="D102" s="82"/>
    </row>
    <row r="103" spans="2:4" s="43" customFormat="1" ht="15" customHeight="1">
      <c r="B103" s="82"/>
      <c r="C103" s="82"/>
      <c r="D103" s="82"/>
    </row>
    <row r="104" spans="2:4" s="43" customFormat="1" ht="15" customHeight="1">
      <c r="B104" s="82"/>
      <c r="C104" s="82"/>
      <c r="D104" s="82"/>
    </row>
    <row r="105" spans="2:4" s="43" customFormat="1" ht="15" customHeight="1">
      <c r="B105" s="82"/>
      <c r="C105" s="82"/>
      <c r="D105" s="82"/>
    </row>
    <row r="106" spans="2:4" s="43" customFormat="1" ht="15" customHeight="1">
      <c r="B106" s="82"/>
      <c r="C106" s="82"/>
      <c r="D106" s="82"/>
    </row>
    <row r="107" spans="2:4" s="43" customFormat="1" ht="15" customHeight="1">
      <c r="B107" s="82"/>
      <c r="C107" s="82"/>
      <c r="D107" s="82"/>
    </row>
    <row r="108" spans="2:4" s="43" customFormat="1" ht="15" customHeight="1">
      <c r="B108" s="82"/>
      <c r="C108" s="82"/>
      <c r="D108" s="82"/>
    </row>
    <row r="109" spans="2:4" s="43" customFormat="1" ht="15" customHeight="1">
      <c r="B109" s="82"/>
      <c r="C109" s="82"/>
      <c r="D109" s="82"/>
    </row>
    <row r="110" spans="2:4" s="43" customFormat="1" ht="15" customHeight="1">
      <c r="B110" s="82"/>
      <c r="C110" s="82"/>
      <c r="D110" s="82"/>
    </row>
    <row r="111" spans="2:4" s="43" customFormat="1" ht="15" customHeight="1">
      <c r="B111" s="82"/>
      <c r="C111" s="82"/>
      <c r="D111" s="82"/>
    </row>
    <row r="112" spans="2:4" s="43" customFormat="1" ht="15" customHeight="1">
      <c r="B112" s="82"/>
      <c r="C112" s="82"/>
      <c r="D112" s="82"/>
    </row>
    <row r="113" spans="2:4" s="43" customFormat="1" ht="15" customHeight="1">
      <c r="B113" s="82"/>
      <c r="C113" s="82"/>
      <c r="D113" s="82"/>
    </row>
    <row r="114" spans="2:4" s="43" customFormat="1" ht="15" customHeight="1">
      <c r="B114" s="82"/>
      <c r="C114" s="82"/>
      <c r="D114" s="82"/>
    </row>
    <row r="115" spans="2:4" s="43" customFormat="1" ht="15" customHeight="1">
      <c r="B115" s="82"/>
      <c r="C115" s="82"/>
      <c r="D115" s="82"/>
    </row>
    <row r="116" spans="2:4" s="43" customFormat="1" ht="15" customHeight="1">
      <c r="B116" s="82"/>
      <c r="C116" s="82"/>
      <c r="D116" s="82"/>
    </row>
    <row r="117" spans="2:4" s="43" customFormat="1" ht="15" customHeight="1">
      <c r="B117" s="82"/>
      <c r="C117" s="82"/>
      <c r="D117" s="82"/>
    </row>
    <row r="118" spans="2:4" s="43" customFormat="1" ht="15" customHeight="1">
      <c r="B118" s="82"/>
      <c r="C118" s="82"/>
      <c r="D118" s="82"/>
    </row>
    <row r="119" spans="2:4" s="43" customFormat="1" ht="15" customHeight="1">
      <c r="B119" s="82"/>
      <c r="C119" s="82"/>
      <c r="D119" s="82"/>
    </row>
    <row r="120" spans="2:4" s="43" customFormat="1" ht="15" customHeight="1">
      <c r="B120" s="82"/>
      <c r="C120" s="82"/>
      <c r="D120" s="82"/>
    </row>
    <row r="121" spans="2:4" s="43" customFormat="1" ht="15" customHeight="1">
      <c r="B121" s="82"/>
      <c r="C121" s="82"/>
      <c r="D121" s="82"/>
    </row>
    <row r="122" spans="2:4" s="43" customFormat="1" ht="15" customHeight="1">
      <c r="B122" s="82"/>
      <c r="C122" s="82"/>
      <c r="D122" s="82"/>
    </row>
    <row r="123" spans="2:4" s="43" customFormat="1" ht="15" customHeight="1">
      <c r="B123" s="82"/>
      <c r="C123" s="82"/>
      <c r="D123" s="82"/>
    </row>
    <row r="124" spans="2:4" s="43" customFormat="1" ht="15" customHeight="1">
      <c r="B124" s="82"/>
      <c r="C124" s="82"/>
      <c r="D124" s="82"/>
    </row>
    <row r="125" spans="2:4" s="43" customFormat="1" ht="15" customHeight="1">
      <c r="B125" s="82"/>
      <c r="C125" s="82"/>
      <c r="D125" s="82"/>
    </row>
    <row r="126" spans="2:4" s="43" customFormat="1" ht="15" customHeight="1">
      <c r="B126" s="82"/>
      <c r="C126" s="82"/>
      <c r="D126" s="82"/>
    </row>
    <row r="127" spans="2:4" s="43" customFormat="1" ht="15" customHeight="1">
      <c r="B127" s="82"/>
      <c r="C127" s="82"/>
      <c r="D127" s="82"/>
    </row>
    <row r="128" spans="2:4" s="43" customFormat="1" ht="15" customHeight="1">
      <c r="B128" s="82"/>
      <c r="C128" s="82"/>
      <c r="D128" s="82"/>
    </row>
    <row r="129" spans="2:4" s="43" customFormat="1" ht="15" customHeight="1">
      <c r="B129" s="82"/>
      <c r="C129" s="82"/>
      <c r="D129" s="82"/>
    </row>
  </sheetData>
  <sheetProtection/>
  <mergeCells count="5">
    <mergeCell ref="A1:D1"/>
    <mergeCell ref="A3:D3"/>
    <mergeCell ref="A5:D5"/>
    <mergeCell ref="A8:D8"/>
    <mergeCell ref="A20:D20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"/>
  <sheetViews>
    <sheetView view="pageBreakPreview" zoomScale="130" zoomScaleSheetLayoutView="130" workbookViewId="0" topLeftCell="A1">
      <selection activeCell="A1" sqref="A1:I1"/>
    </sheetView>
  </sheetViews>
  <sheetFormatPr defaultColWidth="9.140625" defaultRowHeight="12.75"/>
  <cols>
    <col min="1" max="1" width="7.57421875" style="83" customWidth="1"/>
    <col min="2" max="2" width="8.28125" style="83" customWidth="1"/>
    <col min="3" max="3" width="7.57421875" style="83" customWidth="1"/>
    <col min="4" max="4" width="25.421875" style="83" customWidth="1"/>
    <col min="5" max="5" width="58.00390625" style="83" hidden="1" customWidth="1"/>
    <col min="6" max="6" width="69.7109375" style="120" hidden="1" customWidth="1"/>
    <col min="7" max="9" width="9.8515625" style="83" customWidth="1"/>
    <col min="10" max="11" width="15.421875" style="83" bestFit="1" customWidth="1"/>
    <col min="12" max="12" width="11.7109375" style="83" bestFit="1" customWidth="1"/>
    <col min="13" max="13" width="15.421875" style="83" bestFit="1" customWidth="1"/>
    <col min="14" max="14" width="9.421875" style="83" bestFit="1" customWidth="1"/>
    <col min="15" max="15" width="15.421875" style="83" bestFit="1" customWidth="1"/>
    <col min="16" max="16" width="9.421875" style="83" bestFit="1" customWidth="1"/>
    <col min="17" max="16384" width="9.140625" style="83" customWidth="1"/>
  </cols>
  <sheetData>
    <row r="1" spans="1:9" ht="20.25" customHeight="1">
      <c r="A1" s="203" t="s">
        <v>199</v>
      </c>
      <c r="B1" s="204"/>
      <c r="C1" s="204"/>
      <c r="D1" s="204"/>
      <c r="E1" s="204"/>
      <c r="F1" s="204"/>
      <c r="G1" s="204"/>
      <c r="H1" s="204"/>
      <c r="I1" s="204"/>
    </row>
    <row r="2" spans="1:6" ht="16.5">
      <c r="A2" s="84"/>
      <c r="F2" s="83"/>
    </row>
    <row r="3" spans="1:9" ht="27.75" customHeight="1">
      <c r="A3" s="224" t="s">
        <v>200</v>
      </c>
      <c r="B3" s="224"/>
      <c r="C3" s="224"/>
      <c r="D3" s="224"/>
      <c r="E3" s="224"/>
      <c r="F3" s="224"/>
      <c r="G3" s="224"/>
      <c r="H3" s="224"/>
      <c r="I3" s="224"/>
    </row>
    <row r="4" spans="1:9" ht="15.75">
      <c r="A4" s="85"/>
      <c r="B4" s="86"/>
      <c r="C4" s="86"/>
      <c r="D4" s="86"/>
      <c r="E4" s="86"/>
      <c r="F4" s="86"/>
      <c r="G4" s="87"/>
      <c r="H4" s="87"/>
      <c r="I4" s="87"/>
    </row>
    <row r="5" spans="6:9" ht="12.75">
      <c r="F5" s="83"/>
      <c r="G5" s="88"/>
      <c r="H5" s="88"/>
      <c r="I5" s="88"/>
    </row>
    <row r="6" spans="1:9" s="91" customFormat="1" ht="28.5">
      <c r="A6" s="89" t="s">
        <v>201</v>
      </c>
      <c r="B6" s="89" t="s">
        <v>202</v>
      </c>
      <c r="C6" s="89" t="s">
        <v>203</v>
      </c>
      <c r="D6" s="89" t="s">
        <v>204</v>
      </c>
      <c r="E6" s="90"/>
      <c r="F6" s="90"/>
      <c r="G6" s="123" t="s">
        <v>212</v>
      </c>
      <c r="H6" s="124" t="s">
        <v>234</v>
      </c>
      <c r="I6" s="124" t="s">
        <v>233</v>
      </c>
    </row>
    <row r="7" spans="1:9" s="95" customFormat="1" ht="11.25">
      <c r="A7" s="92">
        <v>1</v>
      </c>
      <c r="B7" s="92">
        <v>2</v>
      </c>
      <c r="C7" s="92">
        <v>3</v>
      </c>
      <c r="D7" s="92">
        <v>4</v>
      </c>
      <c r="E7" s="93"/>
      <c r="F7" s="93"/>
      <c r="G7" s="94">
        <v>5</v>
      </c>
      <c r="H7" s="94">
        <v>6</v>
      </c>
      <c r="I7" s="94">
        <v>7</v>
      </c>
    </row>
    <row r="8" spans="1:9" s="95" customFormat="1" ht="12.75">
      <c r="A8" s="96"/>
      <c r="B8" s="96"/>
      <c r="C8" s="96"/>
      <c r="D8" s="97" t="s">
        <v>187</v>
      </c>
      <c r="E8" s="4"/>
      <c r="F8" s="4"/>
      <c r="G8" s="98">
        <f>IF(ISBLANK('[3]List2'!B3),"",'[3]List2'!B3)</f>
        <v>9208308</v>
      </c>
      <c r="H8" s="98">
        <v>0</v>
      </c>
      <c r="I8" s="98">
        <v>9208308</v>
      </c>
    </row>
    <row r="9" spans="1:17" ht="38.25" hidden="1">
      <c r="A9" s="99">
        <f>IF(ISNUMBER(SEARCH("XXX",E9)),LEFT(E9,LEN(E9)-3),"")</f>
      </c>
      <c r="B9" s="100">
        <f>IF(ISNUMBER(SEARCH("YYY",E9)),LEFT(E9,LEN(E9)-3),"")</f>
      </c>
      <c r="C9" s="100">
        <f>IF(ISNUMBER(VALUE(E9)),E9,"")</f>
      </c>
      <c r="D9" s="100">
        <f>IF(ISNUMBER(SEARCH("XXX",E9)),VLOOKUP(CONCATENATE("DRRH/",LEFT(E9,LEN(E9)-3)),'[3]List1'!A$2:B$100,2,FALSE),IF(ISNUMBER(SEARCH("YYY",E9)),VLOOKUP(CONCATENATE("DRRH/",LEFT(E9,LEN(E9)-3)),'[3]List1'!C$2:D$100,2,FALSE),F9))</f>
      </c>
      <c r="E9" s="101" t="s">
        <v>77</v>
      </c>
      <c r="F9" s="101" t="s">
        <v>77</v>
      </c>
      <c r="G9" s="102" t="s">
        <v>205</v>
      </c>
      <c r="H9" s="102" t="s">
        <v>206</v>
      </c>
      <c r="I9" s="102" t="s">
        <v>205</v>
      </c>
      <c r="J9" s="15"/>
      <c r="K9" s="15"/>
      <c r="L9" s="15"/>
      <c r="M9" s="15"/>
      <c r="N9" s="15"/>
      <c r="O9" s="103"/>
      <c r="P9" s="103"/>
      <c r="Q9" s="103"/>
    </row>
    <row r="10" spans="1:17" ht="12.75" hidden="1">
      <c r="A10" s="104">
        <f>IF(LEN(TRIM(E10))=1,TRIM(E10),"")</f>
      </c>
      <c r="B10" s="105">
        <f>IF(LEN(TRIM(E10))=2,TRIM(E10),"")</f>
      </c>
      <c r="C10" s="105">
        <f>IF(LEN(TRIM(E10))=3,TRIM(E10),"")</f>
      </c>
      <c r="D10" s="105">
        <f>IF(LEN(TRIM(E10))=4,TRIM(E10),"")</f>
      </c>
      <c r="E10" s="101" t="s">
        <v>207</v>
      </c>
      <c r="F10" s="101" t="s">
        <v>77</v>
      </c>
      <c r="G10" s="106" t="s">
        <v>156</v>
      </c>
      <c r="H10" s="106" t="s">
        <v>156</v>
      </c>
      <c r="I10" s="106" t="s">
        <v>156</v>
      </c>
      <c r="J10" s="107"/>
      <c r="K10" s="107"/>
      <c r="L10" s="15"/>
      <c r="M10" s="15"/>
      <c r="N10" s="15"/>
      <c r="O10" s="103"/>
      <c r="P10" s="103"/>
      <c r="Q10" s="103"/>
    </row>
    <row r="11" spans="1:17" ht="12.75">
      <c r="A11" s="108" t="str">
        <f>IF(ISNUMBER(SEARCH("XXX",E11)),LEFT(E11,LEN(E11)-3),"")</f>
        <v>6</v>
      </c>
      <c r="B11" s="109">
        <f>IF(ISNUMBER(SEARCH("YYY",E11)),LEFT(E11,LEN(E11)-3),"")</f>
      </c>
      <c r="C11" s="109">
        <f>IF(ISNUMBER(VALUE(E11)),E11,"")</f>
      </c>
      <c r="D11" s="109" t="str">
        <f>IF(ISNUMBER(SEARCH("XXX",E11)),VLOOKUP(CONCATENATE("DRRH/",LEFT(E11,LEN(E11)-3)),'[3]List1'!A$2:B$100,2,FALSE),IF(ISNUMBER(SEARCH("YYY",E11)),VLOOKUP(CONCATENATE("DRRH/",LEFT(E11,LEN(E11)-3)),'[3]List1'!C$2:D$100,2,FALSE),F11))</f>
        <v>Prihodi poslovanja</v>
      </c>
      <c r="E11" s="110" t="s">
        <v>208</v>
      </c>
      <c r="F11" s="110" t="s">
        <v>77</v>
      </c>
      <c r="G11" s="111">
        <v>9208308</v>
      </c>
      <c r="H11" s="111">
        <v>0</v>
      </c>
      <c r="I11" s="111">
        <v>9208308</v>
      </c>
      <c r="J11" s="112"/>
      <c r="K11" s="112"/>
      <c r="L11" s="15"/>
      <c r="M11" s="15"/>
      <c r="N11" s="15"/>
      <c r="O11" s="103"/>
      <c r="P11" s="103"/>
      <c r="Q11" s="103"/>
    </row>
    <row r="12" spans="1:17" ht="12.75">
      <c r="A12" s="108">
        <f>IF(ISNUMBER(SEARCH("XXX",E12)),LEFT(E12,LEN(E12)-3),"")</f>
      </c>
      <c r="B12" s="109" t="str">
        <f>IF(ISNUMBER(SEARCH("YYY",E12)),LEFT(E12,LEN(E12)-3),"")</f>
        <v>63</v>
      </c>
      <c r="C12" s="109">
        <f>IF(ISNUMBER(VALUE(E12)),E12,"")</f>
      </c>
      <c r="D12" s="109" t="str">
        <f>IF(ISNUMBER(SEARCH("XXX",E12)),VLOOKUP(CONCATENATE("DRRH/",LEFT(E12,LEN(E12)-3)),'[3]List1'!A$2:B$100,2,FALSE),IF(ISNUMBER(SEARCH("YYY",E12)),VLOOKUP(CONCATENATE("DRRH/",LEFT(E12,LEN(E12)-3)),'[3]List1'!C$2:D$100,2,FALSE),F12))</f>
        <v>Pomoći iz inozemstva (darovnice) i od subjekata unutar općeg proračuna</v>
      </c>
      <c r="E12" s="113" t="s">
        <v>209</v>
      </c>
      <c r="F12" s="113" t="s">
        <v>77</v>
      </c>
      <c r="G12" s="111">
        <v>9208308</v>
      </c>
      <c r="H12" s="111">
        <v>0</v>
      </c>
      <c r="I12" s="111">
        <v>9208308</v>
      </c>
      <c r="J12" s="112"/>
      <c r="K12" s="112"/>
      <c r="L12" s="112"/>
      <c r="M12" s="112"/>
      <c r="N12" s="112"/>
      <c r="O12" s="114"/>
      <c r="P12" s="114"/>
      <c r="Q12" s="114"/>
    </row>
    <row r="13" spans="1:17" ht="12.75">
      <c r="A13" s="115">
        <f>IF(ISNUMBER(SEARCH("XXX",E13)),LEFT(E13,LEN(E13)-3),"")</f>
      </c>
      <c r="B13" s="116">
        <f>IF(ISNUMBER(SEARCH("YYY",E13)),LEFT(E13,LEN(E13)-3),"")</f>
      </c>
      <c r="C13" s="116" t="str">
        <f>IF(ISNUMBER(VALUE(E13)),E13,"")</f>
        <v>52</v>
      </c>
      <c r="D13" s="116" t="str">
        <f>IF(ISNUMBER(SEARCH("XXX",E13)),VLOOKUP(CONCATENATE("DRRH/",LEFT(E13,LEN(E13)-3)),'[3]List1'!A$2:B$100,2,FALSE),IF(ISNUMBER(SEARCH("YYY",E13)),VLOOKUP(CONCATENATE("DRRH/",LEFT(E13,LEN(E13)-3)),'[3]List1'!C$2:D$100,2,FALSE),F13))</f>
        <v>Ostale pomoći</v>
      </c>
      <c r="E13" s="117" t="s">
        <v>181</v>
      </c>
      <c r="F13" s="118" t="s">
        <v>182</v>
      </c>
      <c r="G13" s="119">
        <v>9208308</v>
      </c>
      <c r="H13" s="119">
        <v>0</v>
      </c>
      <c r="I13" s="119">
        <v>9208308</v>
      </c>
      <c r="J13" s="107"/>
      <c r="K13" s="107"/>
      <c r="L13" s="112"/>
      <c r="M13" s="112"/>
      <c r="N13" s="112"/>
      <c r="O13" s="114"/>
      <c r="P13" s="114"/>
      <c r="Q13" s="114"/>
    </row>
  </sheetData>
  <sheetProtection/>
  <mergeCells count="2">
    <mergeCell ref="A1:I1"/>
    <mergeCell ref="A3:I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8"/>
  <sheetViews>
    <sheetView view="pageBreakPreview" zoomScaleSheetLayoutView="100" workbookViewId="0" topLeftCell="A1">
      <selection activeCell="A1" sqref="A1:M1"/>
    </sheetView>
  </sheetViews>
  <sheetFormatPr defaultColWidth="9.140625" defaultRowHeight="12.75"/>
  <cols>
    <col min="1" max="1" width="6.57421875" style="83" customWidth="1"/>
    <col min="2" max="2" width="7.7109375" style="83" customWidth="1"/>
    <col min="3" max="3" width="6.57421875" style="83" customWidth="1"/>
    <col min="4" max="4" width="44.7109375" style="83" customWidth="1"/>
    <col min="5" max="5" width="17.00390625" style="83" hidden="1" customWidth="1"/>
    <col min="6" max="6" width="20.140625" style="120" hidden="1" customWidth="1"/>
    <col min="7" max="7" width="20.140625" style="83" hidden="1" customWidth="1"/>
    <col min="8" max="8" width="20.7109375" style="83" hidden="1" customWidth="1"/>
    <col min="9" max="9" width="10.7109375" style="83" hidden="1" customWidth="1"/>
    <col min="10" max="10" width="19.00390625" style="83" hidden="1" customWidth="1"/>
    <col min="11" max="11" width="12.00390625" style="142" customWidth="1"/>
    <col min="12" max="12" width="10.8515625" style="142" customWidth="1"/>
    <col min="13" max="13" width="12.00390625" style="142" customWidth="1"/>
    <col min="14" max="15" width="15.421875" style="83" bestFit="1" customWidth="1"/>
    <col min="16" max="16" width="11.7109375" style="83" bestFit="1" customWidth="1"/>
    <col min="17" max="17" width="15.421875" style="83" bestFit="1" customWidth="1"/>
    <col min="18" max="18" width="9.421875" style="83" bestFit="1" customWidth="1"/>
    <col min="19" max="19" width="15.421875" style="83" bestFit="1" customWidth="1"/>
    <col min="20" max="20" width="9.421875" style="83" bestFit="1" customWidth="1"/>
    <col min="21" max="16384" width="9.140625" style="83" customWidth="1"/>
  </cols>
  <sheetData>
    <row r="1" spans="1:13" ht="20.25" customHeight="1">
      <c r="A1" s="205" t="s">
        <v>210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6:13" ht="12.75">
      <c r="F2" s="83"/>
      <c r="G2" s="88"/>
      <c r="H2" s="88"/>
      <c r="I2" s="88"/>
      <c r="J2" s="88"/>
      <c r="K2" s="121"/>
      <c r="L2" s="121"/>
      <c r="M2" s="121"/>
    </row>
    <row r="3" spans="1:13" s="91" customFormat="1" ht="25.5">
      <c r="A3" s="122" t="s">
        <v>201</v>
      </c>
      <c r="B3" s="122" t="s">
        <v>202</v>
      </c>
      <c r="C3" s="122" t="s">
        <v>203</v>
      </c>
      <c r="D3" s="122" t="s">
        <v>211</v>
      </c>
      <c r="E3" s="123"/>
      <c r="F3" s="123" t="s">
        <v>204</v>
      </c>
      <c r="G3" s="123"/>
      <c r="H3" s="123"/>
      <c r="I3" s="123"/>
      <c r="J3" s="123"/>
      <c r="K3" s="123" t="s">
        <v>212</v>
      </c>
      <c r="L3" s="124" t="s">
        <v>234</v>
      </c>
      <c r="M3" s="124" t="s">
        <v>233</v>
      </c>
    </row>
    <row r="4" spans="1:13" s="95" customFormat="1" ht="11.25">
      <c r="A4" s="92">
        <v>1</v>
      </c>
      <c r="B4" s="92">
        <v>2</v>
      </c>
      <c r="C4" s="92">
        <v>3</v>
      </c>
      <c r="D4" s="92">
        <v>4</v>
      </c>
      <c r="E4" s="93"/>
      <c r="F4" s="93"/>
      <c r="G4" s="93"/>
      <c r="H4" s="93"/>
      <c r="I4" s="93"/>
      <c r="J4" s="93"/>
      <c r="K4" s="125">
        <v>5</v>
      </c>
      <c r="L4" s="125">
        <v>6</v>
      </c>
      <c r="M4" s="125">
        <v>7</v>
      </c>
    </row>
    <row r="5" spans="1:13" s="95" customFormat="1" ht="12.75">
      <c r="A5" s="96"/>
      <c r="B5" s="96"/>
      <c r="C5" s="96"/>
      <c r="D5" s="126" t="s">
        <v>190</v>
      </c>
      <c r="E5" s="127"/>
      <c r="F5" s="127"/>
      <c r="G5" s="127"/>
      <c r="H5" s="127"/>
      <c r="I5" s="127"/>
      <c r="J5" s="127"/>
      <c r="K5" s="98">
        <f>IF(ISBLANK(K8),"",K8)</f>
        <v>9208308</v>
      </c>
      <c r="L5" s="98">
        <v>0</v>
      </c>
      <c r="M5" s="98">
        <f>M9+M14</f>
        <v>9208308</v>
      </c>
    </row>
    <row r="6" spans="1:17" ht="12.75" hidden="1">
      <c r="A6" s="128">
        <f>IF(ISNUMBER(VALUE(E6)),E6,"")</f>
      </c>
      <c r="B6" s="126">
        <f>IF(ISNUMBER(VALUE(G6)),G6,"")</f>
      </c>
      <c r="C6" s="126">
        <f>IF(ISNUMBER(VALUE(I6)),I6,"")</f>
      </c>
      <c r="D6" s="126" t="str">
        <f>CONCATENATE(F6,"    ",H6,"    ",J6)</f>
        <v>        </v>
      </c>
      <c r="E6" s="129" t="s">
        <v>77</v>
      </c>
      <c r="F6" s="129" t="s">
        <v>77</v>
      </c>
      <c r="G6" s="129" t="s">
        <v>77</v>
      </c>
      <c r="H6" s="129" t="s">
        <v>77</v>
      </c>
      <c r="I6" s="129" t="s">
        <v>77</v>
      </c>
      <c r="J6" s="129" t="s">
        <v>77</v>
      </c>
      <c r="K6" s="130" t="s">
        <v>212</v>
      </c>
      <c r="L6" s="130" t="s">
        <v>213</v>
      </c>
      <c r="M6" s="130" t="s">
        <v>214</v>
      </c>
      <c r="N6" s="15"/>
      <c r="O6" s="15"/>
      <c r="P6" s="103"/>
      <c r="Q6" s="103"/>
    </row>
    <row r="7" spans="1:17" ht="12.75" hidden="1">
      <c r="A7" s="103"/>
      <c r="B7" s="103"/>
      <c r="C7" s="103"/>
      <c r="D7" s="103"/>
      <c r="E7" s="129" t="s">
        <v>215</v>
      </c>
      <c r="F7" s="129" t="s">
        <v>77</v>
      </c>
      <c r="G7" s="129" t="s">
        <v>216</v>
      </c>
      <c r="H7" s="129" t="s">
        <v>77</v>
      </c>
      <c r="I7" s="129" t="s">
        <v>217</v>
      </c>
      <c r="J7" s="129" t="s">
        <v>77</v>
      </c>
      <c r="K7" s="131" t="s">
        <v>156</v>
      </c>
      <c r="L7" s="131" t="s">
        <v>156</v>
      </c>
      <c r="M7" s="131" t="s">
        <v>156</v>
      </c>
      <c r="N7" s="15"/>
      <c r="O7" s="15"/>
      <c r="P7" s="103"/>
      <c r="Q7" s="103"/>
    </row>
    <row r="8" spans="1:19" ht="12.75" hidden="1">
      <c r="A8" s="132"/>
      <c r="B8" s="132"/>
      <c r="C8" s="132"/>
      <c r="D8" s="132"/>
      <c r="E8" s="133" t="s">
        <v>218</v>
      </c>
      <c r="F8" s="133" t="s">
        <v>77</v>
      </c>
      <c r="G8" s="133" t="s">
        <v>77</v>
      </c>
      <c r="H8" s="133" t="s">
        <v>77</v>
      </c>
      <c r="I8" s="133" t="s">
        <v>77</v>
      </c>
      <c r="J8" s="133" t="s">
        <v>77</v>
      </c>
      <c r="K8" s="134">
        <v>9208308</v>
      </c>
      <c r="L8" s="134">
        <v>8873847</v>
      </c>
      <c r="M8" s="134">
        <v>8873847</v>
      </c>
      <c r="N8" s="15"/>
      <c r="O8" s="15"/>
      <c r="P8" s="103"/>
      <c r="Q8" s="103"/>
      <c r="R8" s="103"/>
      <c r="S8" s="103"/>
    </row>
    <row r="9" spans="1:19" ht="12.75">
      <c r="A9" s="128" t="str">
        <f aca="true" t="shared" si="0" ref="A9:A18">IF(ISNUMBER(VALUE(E9)),E9,"")</f>
        <v>3</v>
      </c>
      <c r="B9" s="126">
        <f aca="true" t="shared" si="1" ref="B9:B18">IF(ISNUMBER(VALUE(G9)),G9,"")</f>
      </c>
      <c r="C9" s="126">
        <f aca="true" t="shared" si="2" ref="C9:C18">IF(ISNUMBER(VALUE(I9)),I9,"")</f>
      </c>
      <c r="D9" s="126" t="str">
        <f aca="true" t="shared" si="3" ref="D9:D18">CONCATENATE(F9,"    ",H9,"    ",J9)</f>
        <v>Rashodi poslovanja        </v>
      </c>
      <c r="E9" s="135" t="s">
        <v>22</v>
      </c>
      <c r="F9" s="135" t="s">
        <v>173</v>
      </c>
      <c r="G9" s="136" t="s">
        <v>219</v>
      </c>
      <c r="H9" s="136" t="s">
        <v>77</v>
      </c>
      <c r="I9" s="136" t="s">
        <v>77</v>
      </c>
      <c r="J9" s="136" t="s">
        <v>77</v>
      </c>
      <c r="K9" s="111">
        <v>8876499</v>
      </c>
      <c r="L9" s="111">
        <v>-34936</v>
      </c>
      <c r="M9" s="111">
        <v>8841563</v>
      </c>
      <c r="N9" s="112"/>
      <c r="O9" s="112"/>
      <c r="P9" s="114"/>
      <c r="Q9" s="114"/>
      <c r="R9" s="114"/>
      <c r="S9" s="114"/>
    </row>
    <row r="10" spans="1:19" ht="12.75">
      <c r="A10" s="128">
        <f t="shared" si="0"/>
      </c>
      <c r="B10" s="126" t="str">
        <f t="shared" si="1"/>
        <v>31</v>
      </c>
      <c r="C10" s="126">
        <f t="shared" si="2"/>
      </c>
      <c r="D10" s="126" t="str">
        <f t="shared" si="3"/>
        <v>    Rashodi za zaposlene    </v>
      </c>
      <c r="E10" s="135" t="s">
        <v>77</v>
      </c>
      <c r="F10" s="135" t="s">
        <v>77</v>
      </c>
      <c r="G10" s="135" t="s">
        <v>158</v>
      </c>
      <c r="H10" s="135" t="s">
        <v>159</v>
      </c>
      <c r="I10" s="136" t="s">
        <v>219</v>
      </c>
      <c r="J10" s="136" t="s">
        <v>77</v>
      </c>
      <c r="K10" s="111">
        <v>1698852</v>
      </c>
      <c r="L10" s="111">
        <v>-43214</v>
      </c>
      <c r="M10" s="111">
        <v>1655638</v>
      </c>
      <c r="N10" s="112"/>
      <c r="O10" s="112"/>
      <c r="P10" s="114"/>
      <c r="Q10" s="114"/>
      <c r="R10" s="114"/>
      <c r="S10" s="114"/>
    </row>
    <row r="11" spans="1:19" ht="12.75">
      <c r="A11" s="137">
        <f t="shared" si="0"/>
      </c>
      <c r="B11" s="138">
        <f t="shared" si="1"/>
      </c>
      <c r="C11" s="138" t="str">
        <f t="shared" si="2"/>
        <v>52</v>
      </c>
      <c r="D11" s="138" t="str">
        <f t="shared" si="3"/>
        <v>        Ostale pomoći</v>
      </c>
      <c r="E11" s="139" t="s">
        <v>77</v>
      </c>
      <c r="F11" s="139" t="s">
        <v>77</v>
      </c>
      <c r="G11" s="139" t="s">
        <v>77</v>
      </c>
      <c r="H11" s="139" t="s">
        <v>77</v>
      </c>
      <c r="I11" s="139" t="s">
        <v>181</v>
      </c>
      <c r="J11" s="139" t="s">
        <v>182</v>
      </c>
      <c r="K11" s="119">
        <v>1698852</v>
      </c>
      <c r="L11" s="119">
        <f>L10</f>
        <v>-43214</v>
      </c>
      <c r="M11" s="119">
        <v>1655638</v>
      </c>
      <c r="N11" s="107"/>
      <c r="O11" s="107"/>
      <c r="P11" s="140"/>
      <c r="Q11" s="140"/>
      <c r="R11" s="140"/>
      <c r="S11" s="140"/>
    </row>
    <row r="12" spans="1:19" s="141" customFormat="1" ht="12.75">
      <c r="A12" s="128">
        <f t="shared" si="0"/>
      </c>
      <c r="B12" s="126" t="str">
        <f t="shared" si="1"/>
        <v>32</v>
      </c>
      <c r="C12" s="126">
        <f t="shared" si="2"/>
      </c>
      <c r="D12" s="126" t="str">
        <f t="shared" si="3"/>
        <v>    Materijalni rashodi    </v>
      </c>
      <c r="E12" s="135" t="s">
        <v>77</v>
      </c>
      <c r="F12" s="135" t="s">
        <v>77</v>
      </c>
      <c r="G12" s="135" t="s">
        <v>160</v>
      </c>
      <c r="H12" s="135" t="s">
        <v>161</v>
      </c>
      <c r="I12" s="136" t="s">
        <v>219</v>
      </c>
      <c r="J12" s="136" t="s">
        <v>77</v>
      </c>
      <c r="K12" s="111">
        <v>7177647</v>
      </c>
      <c r="L12" s="111">
        <v>8278</v>
      </c>
      <c r="M12" s="111">
        <v>7185925</v>
      </c>
      <c r="N12" s="112"/>
      <c r="O12" s="112"/>
      <c r="P12" s="114"/>
      <c r="Q12" s="114"/>
      <c r="R12" s="114"/>
      <c r="S12" s="114"/>
    </row>
    <row r="13" spans="1:19" ht="12.75">
      <c r="A13" s="137">
        <f t="shared" si="0"/>
      </c>
      <c r="B13" s="138">
        <f t="shared" si="1"/>
      </c>
      <c r="C13" s="138" t="str">
        <f t="shared" si="2"/>
        <v>52</v>
      </c>
      <c r="D13" s="138" t="str">
        <f t="shared" si="3"/>
        <v>        Ostale pomoći</v>
      </c>
      <c r="E13" s="139" t="s">
        <v>77</v>
      </c>
      <c r="F13" s="139" t="s">
        <v>77</v>
      </c>
      <c r="G13" s="139" t="s">
        <v>77</v>
      </c>
      <c r="H13" s="139" t="s">
        <v>77</v>
      </c>
      <c r="I13" s="139" t="s">
        <v>181</v>
      </c>
      <c r="J13" s="139" t="s">
        <v>182</v>
      </c>
      <c r="K13" s="119">
        <v>7177647</v>
      </c>
      <c r="L13" s="119">
        <v>8278</v>
      </c>
      <c r="M13" s="119">
        <v>7185925</v>
      </c>
      <c r="N13" s="107"/>
      <c r="O13" s="107"/>
      <c r="P13" s="140"/>
      <c r="Q13" s="140"/>
      <c r="R13" s="140"/>
      <c r="S13" s="140"/>
    </row>
    <row r="14" spans="1:19" ht="12.75">
      <c r="A14" s="128" t="str">
        <f t="shared" si="0"/>
        <v>4</v>
      </c>
      <c r="B14" s="126">
        <f t="shared" si="1"/>
      </c>
      <c r="C14" s="126">
        <f t="shared" si="2"/>
      </c>
      <c r="D14" s="126" t="str">
        <f t="shared" si="3"/>
        <v>Rashodi za nabavu nefinancijske imovine        </v>
      </c>
      <c r="E14" s="135" t="s">
        <v>109</v>
      </c>
      <c r="F14" s="135" t="s">
        <v>174</v>
      </c>
      <c r="G14" s="136" t="s">
        <v>219</v>
      </c>
      <c r="H14" s="136" t="s">
        <v>77</v>
      </c>
      <c r="I14" s="136" t="s">
        <v>77</v>
      </c>
      <c r="J14" s="136" t="s">
        <v>77</v>
      </c>
      <c r="K14" s="111">
        <v>331809</v>
      </c>
      <c r="L14" s="111">
        <v>34936</v>
      </c>
      <c r="M14" s="111">
        <v>366745</v>
      </c>
      <c r="N14" s="112"/>
      <c r="O14" s="112"/>
      <c r="P14" s="114"/>
      <c r="Q14" s="114"/>
      <c r="R14" s="114"/>
      <c r="S14" s="114"/>
    </row>
    <row r="15" spans="1:19" ht="12.75">
      <c r="A15" s="128">
        <f t="shared" si="0"/>
      </c>
      <c r="B15" s="126" t="str">
        <f t="shared" si="1"/>
        <v>41</v>
      </c>
      <c r="C15" s="126">
        <f t="shared" si="2"/>
      </c>
      <c r="D15" s="126" t="str">
        <f t="shared" si="3"/>
        <v>    Rashodi za nabavu neproizvedene dugotrajne imovine    </v>
      </c>
      <c r="E15" s="135" t="s">
        <v>77</v>
      </c>
      <c r="F15" s="135" t="s">
        <v>77</v>
      </c>
      <c r="G15" s="135" t="s">
        <v>165</v>
      </c>
      <c r="H15" s="135" t="s">
        <v>166</v>
      </c>
      <c r="I15" s="136" t="s">
        <v>219</v>
      </c>
      <c r="J15" s="136" t="s">
        <v>77</v>
      </c>
      <c r="K15" s="111">
        <v>26545</v>
      </c>
      <c r="L15" s="111">
        <v>9055</v>
      </c>
      <c r="M15" s="111">
        <v>35600</v>
      </c>
      <c r="N15" s="112"/>
      <c r="O15" s="112"/>
      <c r="P15" s="114"/>
      <c r="Q15" s="114"/>
      <c r="R15" s="114"/>
      <c r="S15" s="114"/>
    </row>
    <row r="16" spans="1:19" ht="12.75">
      <c r="A16" s="137">
        <f t="shared" si="0"/>
      </c>
      <c r="B16" s="138">
        <f t="shared" si="1"/>
      </c>
      <c r="C16" s="138" t="str">
        <f t="shared" si="2"/>
        <v>52</v>
      </c>
      <c r="D16" s="138" t="str">
        <f t="shared" si="3"/>
        <v>        Ostale pomoći</v>
      </c>
      <c r="E16" s="139" t="s">
        <v>77</v>
      </c>
      <c r="F16" s="139" t="s">
        <v>77</v>
      </c>
      <c r="G16" s="139" t="s">
        <v>77</v>
      </c>
      <c r="H16" s="139" t="s">
        <v>77</v>
      </c>
      <c r="I16" s="139" t="s">
        <v>181</v>
      </c>
      <c r="J16" s="139" t="s">
        <v>182</v>
      </c>
      <c r="K16" s="119">
        <v>26545</v>
      </c>
      <c r="L16" s="119">
        <v>9055</v>
      </c>
      <c r="M16" s="119">
        <v>35600</v>
      </c>
      <c r="N16" s="107"/>
      <c r="O16" s="107"/>
      <c r="P16" s="140"/>
      <c r="Q16" s="140"/>
      <c r="R16" s="140"/>
      <c r="S16" s="140"/>
    </row>
    <row r="17" spans="1:19" ht="12.75">
      <c r="A17" s="128">
        <f t="shared" si="0"/>
      </c>
      <c r="B17" s="126" t="str">
        <f t="shared" si="1"/>
        <v>42</v>
      </c>
      <c r="C17" s="126">
        <f t="shared" si="2"/>
      </c>
      <c r="D17" s="126" t="str">
        <f t="shared" si="3"/>
        <v>    Rashodi za nabavu proizvedene dugotrajne imovine    </v>
      </c>
      <c r="E17" s="135" t="s">
        <v>77</v>
      </c>
      <c r="F17" s="135" t="s">
        <v>77</v>
      </c>
      <c r="G17" s="135" t="s">
        <v>163</v>
      </c>
      <c r="H17" s="135" t="s">
        <v>164</v>
      </c>
      <c r="I17" s="136" t="s">
        <v>219</v>
      </c>
      <c r="J17" s="136" t="s">
        <v>77</v>
      </c>
      <c r="K17" s="111">
        <v>305264</v>
      </c>
      <c r="L17" s="111">
        <v>351716</v>
      </c>
      <c r="M17" s="111">
        <v>331145</v>
      </c>
      <c r="N17" s="112"/>
      <c r="O17" s="112"/>
      <c r="P17" s="114"/>
      <c r="Q17" s="114"/>
      <c r="R17" s="114"/>
      <c r="S17" s="114"/>
    </row>
    <row r="18" spans="1:19" ht="12.75">
      <c r="A18" s="137">
        <f t="shared" si="0"/>
      </c>
      <c r="B18" s="138">
        <f t="shared" si="1"/>
      </c>
      <c r="C18" s="138" t="str">
        <f t="shared" si="2"/>
        <v>52</v>
      </c>
      <c r="D18" s="138" t="str">
        <f t="shared" si="3"/>
        <v>        Ostale pomoći</v>
      </c>
      <c r="E18" s="139" t="s">
        <v>77</v>
      </c>
      <c r="F18" s="139" t="s">
        <v>77</v>
      </c>
      <c r="G18" s="139" t="s">
        <v>77</v>
      </c>
      <c r="H18" s="139" t="s">
        <v>77</v>
      </c>
      <c r="I18" s="139" t="s">
        <v>181</v>
      </c>
      <c r="J18" s="139" t="s">
        <v>182</v>
      </c>
      <c r="K18" s="119">
        <v>305264</v>
      </c>
      <c r="L18" s="119">
        <v>25881</v>
      </c>
      <c r="M18" s="119">
        <v>331145</v>
      </c>
      <c r="N18" s="107"/>
      <c r="O18" s="107"/>
      <c r="P18" s="140"/>
      <c r="Q18" s="140"/>
      <c r="R18" s="140"/>
      <c r="S18" s="140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9"/>
  <sheetViews>
    <sheetView view="pageBreakPreview" zoomScale="115" zoomScaleSheetLayoutView="115" workbookViewId="0" topLeftCell="A1">
      <selection activeCell="A1" sqref="A1:E1"/>
    </sheetView>
  </sheetViews>
  <sheetFormatPr defaultColWidth="18.7109375" defaultRowHeight="12.75"/>
  <cols>
    <col min="1" max="1" width="10.57421875" style="144" customWidth="1"/>
    <col min="2" max="2" width="21.28125" style="144" customWidth="1"/>
    <col min="3" max="4" width="15.00390625" style="172" customWidth="1"/>
    <col min="5" max="5" width="16.421875" style="143" customWidth="1"/>
    <col min="6" max="6" width="15.7109375" style="143" customWidth="1"/>
    <col min="7" max="7" width="9.7109375" style="144" customWidth="1"/>
    <col min="8" max="8" width="15.7109375" style="143" customWidth="1"/>
    <col min="9" max="9" width="9.7109375" style="144" customWidth="1"/>
    <col min="10" max="16384" width="18.7109375" style="144" customWidth="1"/>
  </cols>
  <sheetData>
    <row r="1" spans="1:5" ht="15">
      <c r="A1" s="206" t="s">
        <v>220</v>
      </c>
      <c r="B1" s="206"/>
      <c r="C1" s="206"/>
      <c r="D1" s="206"/>
      <c r="E1" s="206"/>
    </row>
    <row r="2" spans="1:5" ht="15">
      <c r="A2" s="145"/>
      <c r="B2" s="146"/>
      <c r="C2" s="147"/>
      <c r="D2" s="147"/>
      <c r="E2" s="9"/>
    </row>
    <row r="3" spans="1:5" ht="33.75" customHeight="1">
      <c r="A3" s="207" t="s">
        <v>221</v>
      </c>
      <c r="B3" s="207"/>
      <c r="C3" s="148" t="s">
        <v>212</v>
      </c>
      <c r="D3" s="148" t="s">
        <v>234</v>
      </c>
      <c r="E3" s="148" t="s">
        <v>233</v>
      </c>
    </row>
    <row r="4" spans="1:5" ht="15">
      <c r="A4" s="208">
        <v>1</v>
      </c>
      <c r="B4" s="208"/>
      <c r="C4" s="149">
        <v>2</v>
      </c>
      <c r="D4" s="149">
        <v>3</v>
      </c>
      <c r="E4" s="149">
        <v>4</v>
      </c>
    </row>
    <row r="5" spans="1:19" s="152" customFormat="1" ht="14.25">
      <c r="A5" s="150"/>
      <c r="B5" s="150" t="s">
        <v>190</v>
      </c>
      <c r="C5" s="151">
        <f>IF(ISBLANK(C8),"",C8)</f>
        <v>9208308</v>
      </c>
      <c r="D5" s="151">
        <v>0</v>
      </c>
      <c r="E5" s="151">
        <v>9208308</v>
      </c>
      <c r="F5" s="151"/>
      <c r="G5" s="150"/>
      <c r="H5" s="151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</row>
    <row r="6" spans="1:19" s="158" customFormat="1" ht="15" hidden="1">
      <c r="A6" s="153" t="s">
        <v>77</v>
      </c>
      <c r="B6" s="153" t="s">
        <v>77</v>
      </c>
      <c r="C6" s="154" t="s">
        <v>212</v>
      </c>
      <c r="D6" s="154" t="s">
        <v>213</v>
      </c>
      <c r="E6" s="155" t="s">
        <v>212</v>
      </c>
      <c r="F6" s="156"/>
      <c r="G6" s="157"/>
      <c r="H6" s="156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</row>
    <row r="7" spans="1:19" s="158" customFormat="1" ht="54.75" customHeight="1" hidden="1">
      <c r="A7" s="153" t="s">
        <v>75</v>
      </c>
      <c r="B7" s="153" t="s">
        <v>77</v>
      </c>
      <c r="C7" s="159" t="s">
        <v>156</v>
      </c>
      <c r="D7" s="159" t="s">
        <v>156</v>
      </c>
      <c r="E7" s="160" t="s">
        <v>156</v>
      </c>
      <c r="F7" s="156"/>
      <c r="G7" s="157"/>
      <c r="H7" s="156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</row>
    <row r="8" spans="1:19" s="158" customFormat="1" ht="15" hidden="1">
      <c r="A8" s="20" t="s">
        <v>21</v>
      </c>
      <c r="B8" s="21" t="s">
        <v>222</v>
      </c>
      <c r="C8" s="161">
        <v>9208308</v>
      </c>
      <c r="D8" s="161">
        <v>8873847</v>
      </c>
      <c r="E8" s="161">
        <v>9208308</v>
      </c>
      <c r="F8" s="162"/>
      <c r="G8" s="163"/>
      <c r="H8" s="156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</row>
    <row r="9" spans="1:19" s="171" customFormat="1" ht="15">
      <c r="A9" s="164" t="s">
        <v>181</v>
      </c>
      <c r="B9" s="165" t="s">
        <v>182</v>
      </c>
      <c r="C9" s="166">
        <v>9208308</v>
      </c>
      <c r="D9" s="166">
        <v>0</v>
      </c>
      <c r="E9" s="166">
        <v>9208308</v>
      </c>
      <c r="F9" s="167"/>
      <c r="G9" s="168"/>
      <c r="H9" s="169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</row>
  </sheetData>
  <sheetProtection/>
  <mergeCells count="3">
    <mergeCell ref="A1:E1"/>
    <mergeCell ref="A3:B3"/>
    <mergeCell ref="A4:B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"/>
  <sheetViews>
    <sheetView view="pageBreakPreview" zoomScaleSheetLayoutView="100" workbookViewId="0" topLeftCell="A1">
      <selection activeCell="A1" sqref="A1:E1"/>
    </sheetView>
  </sheetViews>
  <sheetFormatPr defaultColWidth="18.7109375" defaultRowHeight="12.75"/>
  <cols>
    <col min="1" max="1" width="11.421875" style="41" customWidth="1"/>
    <col min="2" max="2" width="39.00390625" style="4" customWidth="1"/>
    <col min="3" max="5" width="12.8515625" style="10" customWidth="1"/>
    <col min="6" max="6" width="15.7109375" style="10" customWidth="1"/>
    <col min="7" max="7" width="9.7109375" style="4" customWidth="1"/>
    <col min="8" max="8" width="15.7109375" style="10" customWidth="1"/>
    <col min="9" max="9" width="9.7109375" style="4" customWidth="1"/>
    <col min="10" max="16384" width="18.7109375" style="4" customWidth="1"/>
  </cols>
  <sheetData>
    <row r="1" spans="1:5" ht="15.75">
      <c r="A1" s="209" t="s">
        <v>223</v>
      </c>
      <c r="B1" s="209"/>
      <c r="C1" s="209"/>
      <c r="D1" s="209"/>
      <c r="E1" s="209"/>
    </row>
    <row r="2" spans="1:5" ht="15">
      <c r="A2" s="5"/>
      <c r="B2" s="6"/>
      <c r="C2" s="7"/>
      <c r="D2" s="8"/>
      <c r="E2" s="9"/>
    </row>
    <row r="3" spans="1:5" ht="28.5">
      <c r="A3" s="210" t="s">
        <v>221</v>
      </c>
      <c r="B3" s="207"/>
      <c r="C3" s="12" t="s">
        <v>212</v>
      </c>
      <c r="D3" s="12" t="s">
        <v>234</v>
      </c>
      <c r="E3" s="12" t="s">
        <v>233</v>
      </c>
    </row>
    <row r="4" spans="1:5" ht="15">
      <c r="A4" s="211">
        <v>1</v>
      </c>
      <c r="B4" s="208"/>
      <c r="C4" s="173">
        <v>2</v>
      </c>
      <c r="D4" s="173">
        <v>3</v>
      </c>
      <c r="E4" s="173">
        <v>4</v>
      </c>
    </row>
    <row r="5" spans="1:7" ht="14.25">
      <c r="A5" s="174"/>
      <c r="B5" s="26" t="s">
        <v>190</v>
      </c>
      <c r="C5" s="175">
        <f>IF(ISBLANK(C8),"",C8)</f>
        <v>9208308</v>
      </c>
      <c r="D5" s="175">
        <v>0</v>
      </c>
      <c r="E5" s="175">
        <v>9208308</v>
      </c>
      <c r="F5" s="176"/>
      <c r="G5" s="15"/>
    </row>
    <row r="6" spans="1:17" ht="54.75" customHeight="1" hidden="1">
      <c r="A6" s="16" t="s">
        <v>77</v>
      </c>
      <c r="B6" s="16" t="s">
        <v>77</v>
      </c>
      <c r="C6" s="177" t="s">
        <v>212</v>
      </c>
      <c r="D6" s="177" t="s">
        <v>213</v>
      </c>
      <c r="E6" s="178" t="s">
        <v>212</v>
      </c>
      <c r="F6" s="179"/>
      <c r="G6" s="180"/>
      <c r="H6" s="181"/>
      <c r="I6" s="182"/>
      <c r="J6" s="182"/>
      <c r="K6" s="182"/>
      <c r="L6" s="182"/>
      <c r="M6" s="182"/>
      <c r="N6" s="182"/>
      <c r="O6" s="182"/>
      <c r="P6" s="182"/>
      <c r="Q6" s="182"/>
    </row>
    <row r="7" spans="1:19" ht="14.25" hidden="1">
      <c r="A7" s="183" t="s">
        <v>224</v>
      </c>
      <c r="B7" s="183" t="s">
        <v>77</v>
      </c>
      <c r="C7" s="184" t="s">
        <v>156</v>
      </c>
      <c r="D7" s="184" t="s">
        <v>156</v>
      </c>
      <c r="E7" s="185" t="s">
        <v>156</v>
      </c>
      <c r="F7" s="186"/>
      <c r="G7" s="19"/>
      <c r="H7" s="151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</row>
    <row r="8" spans="1:19" ht="15" hidden="1">
      <c r="A8" s="187" t="s">
        <v>225</v>
      </c>
      <c r="B8" s="188" t="s">
        <v>226</v>
      </c>
      <c r="C8" s="166">
        <v>9208308</v>
      </c>
      <c r="D8" s="166">
        <v>8873847</v>
      </c>
      <c r="E8" s="166">
        <v>9208308</v>
      </c>
      <c r="F8" s="189"/>
      <c r="G8" s="33"/>
      <c r="H8" s="190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</row>
    <row r="9" spans="1:19" s="192" customFormat="1" ht="14.25">
      <c r="A9" s="25" t="s">
        <v>227</v>
      </c>
      <c r="B9" s="26" t="s">
        <v>228</v>
      </c>
      <c r="C9" s="161">
        <v>9208308</v>
      </c>
      <c r="D9" s="161">
        <v>0</v>
      </c>
      <c r="E9" s="161">
        <v>9208308</v>
      </c>
      <c r="F9" s="186"/>
      <c r="G9" s="19"/>
      <c r="H9" s="151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</row>
    <row r="10" spans="1:19" s="195" customFormat="1" ht="15">
      <c r="A10" s="193" t="s">
        <v>229</v>
      </c>
      <c r="B10" s="194" t="s">
        <v>230</v>
      </c>
      <c r="C10" s="166">
        <v>9208308</v>
      </c>
      <c r="D10" s="166">
        <v>0</v>
      </c>
      <c r="E10" s="166">
        <v>9208308</v>
      </c>
      <c r="F10" s="189"/>
      <c r="G10" s="33"/>
      <c r="H10" s="190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</row>
  </sheetData>
  <sheetProtection/>
  <mergeCells count="3">
    <mergeCell ref="A1:E1"/>
    <mergeCell ref="A3:B3"/>
    <mergeCell ref="A4:B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"/>
  <sheetViews>
    <sheetView view="pageBreakPreview" zoomScaleSheetLayoutView="100" workbookViewId="0" topLeftCell="A1">
      <selection activeCell="A1" sqref="A1:M1"/>
    </sheetView>
  </sheetViews>
  <sheetFormatPr defaultColWidth="9.140625" defaultRowHeight="12.75"/>
  <cols>
    <col min="1" max="1" width="9.57421875" style="83" customWidth="1"/>
    <col min="2" max="4" width="15.00390625" style="83" customWidth="1"/>
    <col min="5" max="5" width="17.00390625" style="83" hidden="1" customWidth="1"/>
    <col min="6" max="6" width="20.140625" style="120" hidden="1" customWidth="1"/>
    <col min="7" max="7" width="20.140625" style="83" hidden="1" customWidth="1"/>
    <col min="8" max="8" width="20.7109375" style="83" hidden="1" customWidth="1"/>
    <col min="9" max="9" width="10.7109375" style="83" hidden="1" customWidth="1"/>
    <col min="10" max="10" width="19.00390625" style="83" hidden="1" customWidth="1"/>
    <col min="11" max="13" width="12.421875" style="142" customWidth="1"/>
    <col min="14" max="15" width="15.421875" style="83" bestFit="1" customWidth="1"/>
    <col min="16" max="16" width="11.7109375" style="83" bestFit="1" customWidth="1"/>
    <col min="17" max="17" width="15.421875" style="83" bestFit="1" customWidth="1"/>
    <col min="18" max="18" width="9.421875" style="83" bestFit="1" customWidth="1"/>
    <col min="19" max="19" width="15.421875" style="83" bestFit="1" customWidth="1"/>
    <col min="20" max="20" width="9.421875" style="83" bestFit="1" customWidth="1"/>
    <col min="21" max="16384" width="9.140625" style="83" customWidth="1"/>
  </cols>
  <sheetData>
    <row r="1" spans="1:13" ht="15.75">
      <c r="A1" s="212" t="s">
        <v>231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6:13" ht="12.75">
      <c r="F2" s="83"/>
      <c r="G2" s="88"/>
      <c r="H2" s="88"/>
      <c r="I2" s="88"/>
      <c r="J2" s="88"/>
      <c r="K2" s="121"/>
      <c r="L2" s="121"/>
      <c r="M2" s="121"/>
    </row>
    <row r="3" spans="1:13" s="91" customFormat="1" ht="25.5">
      <c r="A3" s="122" t="s">
        <v>201</v>
      </c>
      <c r="B3" s="122" t="s">
        <v>202</v>
      </c>
      <c r="C3" s="122" t="s">
        <v>203</v>
      </c>
      <c r="D3" s="122" t="s">
        <v>167</v>
      </c>
      <c r="E3" s="123"/>
      <c r="F3" s="123" t="s">
        <v>204</v>
      </c>
      <c r="G3" s="123"/>
      <c r="H3" s="123"/>
      <c r="I3" s="123"/>
      <c r="J3" s="123"/>
      <c r="K3" s="123" t="s">
        <v>212</v>
      </c>
      <c r="L3" s="123" t="s">
        <v>234</v>
      </c>
      <c r="M3" s="123" t="s">
        <v>233</v>
      </c>
    </row>
    <row r="4" spans="1:13" s="95" customFormat="1" ht="11.25">
      <c r="A4" s="92">
        <v>1</v>
      </c>
      <c r="B4" s="92">
        <v>2</v>
      </c>
      <c r="C4" s="92">
        <v>3</v>
      </c>
      <c r="D4" s="92">
        <v>4</v>
      </c>
      <c r="E4" s="92"/>
      <c r="F4" s="92"/>
      <c r="G4" s="92"/>
      <c r="H4" s="92"/>
      <c r="I4" s="92"/>
      <c r="J4" s="92"/>
      <c r="K4" s="92">
        <v>5</v>
      </c>
      <c r="L4" s="92">
        <v>6</v>
      </c>
      <c r="M4" s="92">
        <v>7</v>
      </c>
    </row>
    <row r="5" spans="1:19" ht="12.75" hidden="1">
      <c r="A5" s="128">
        <f>IF(ISNUMBER(VALUE(E5)),E5,"")</f>
      </c>
      <c r="B5" s="126">
        <f>IF(ISNUMBER(VALUE(G5)),G5,"")</f>
        <v>0</v>
      </c>
      <c r="C5" s="126">
        <f>IF(ISNUMBER(VALUE(I5)),I5,"")</f>
        <v>0</v>
      </c>
      <c r="D5" s="126" t="str">
        <f>CONCATENATE(F5,"    ",H5,"    ",J5)</f>
        <v>        </v>
      </c>
      <c r="E5" s="196" t="s">
        <v>232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03"/>
      <c r="Q5" s="103"/>
      <c r="R5" s="103"/>
      <c r="S5" s="103"/>
    </row>
    <row r="6" spans="1:19" ht="12.75" hidden="1">
      <c r="A6" s="103"/>
      <c r="B6" s="103"/>
      <c r="C6" s="103"/>
      <c r="D6" s="103"/>
      <c r="E6" s="15"/>
      <c r="F6" s="15"/>
      <c r="G6" s="15"/>
      <c r="H6" s="15"/>
      <c r="I6" s="15"/>
      <c r="J6" s="15"/>
      <c r="K6" s="15"/>
      <c r="L6" s="15"/>
      <c r="M6" s="15"/>
      <c r="N6" s="103"/>
      <c r="O6" s="103"/>
      <c r="P6" s="103"/>
      <c r="Q6" s="103"/>
      <c r="R6" s="103"/>
      <c r="S6" s="103"/>
    </row>
    <row r="7" spans="1:19" ht="12.75" hidden="1">
      <c r="A7" s="103"/>
      <c r="B7" s="103"/>
      <c r="C7" s="103"/>
      <c r="D7" s="103"/>
      <c r="E7" s="15"/>
      <c r="F7" s="15"/>
      <c r="G7" s="15"/>
      <c r="H7" s="15"/>
      <c r="I7" s="15"/>
      <c r="J7" s="15"/>
      <c r="K7" s="15"/>
      <c r="L7" s="15"/>
      <c r="M7" s="15"/>
      <c r="N7" s="103"/>
      <c r="O7" s="103"/>
      <c r="P7" s="103"/>
      <c r="Q7" s="103"/>
      <c r="R7" s="103"/>
      <c r="S7" s="103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P0310 Posebni dio financijskog plana za područne riznice</dc:title>
  <dc:subject/>
  <dc:creator>sino</dc:creator>
  <cp:keywords/>
  <dc:description/>
  <cp:lastModifiedBy>Josipa Marenić</cp:lastModifiedBy>
  <cp:lastPrinted>2023-05-23T13:57:19Z</cp:lastPrinted>
  <dcterms:created xsi:type="dcterms:W3CDTF">2003-05-28T14:27:38Z</dcterms:created>
  <dcterms:modified xsi:type="dcterms:W3CDTF">2023-05-23T13:57:44Z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P0310 Posebni dio financijskog plana za područne riznice.xls</vt:lpwstr>
  </property>
</Properties>
</file>