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INSTITUT JJS-16.4.2023\2026\Financijski plan 2026 - 2028\Financijski plan 2026 - 2028 - original\"/>
    </mc:Choice>
  </mc:AlternateContent>
  <xr:revisionPtr revIDLastSave="0" documentId="13_ncr:1_{19E7AA44-28D2-4AC8-889C-A608CF1A557E}" xr6:coauthVersionLast="47" xr6:coauthVersionMax="47" xr10:uidLastSave="{00000000-0000-0000-0000-000000000000}"/>
  <bookViews>
    <workbookView xWindow="-120" yWindow="-120" windowWidth="29040" windowHeight="15720" tabRatio="801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financiranja-ekonomska'!$A$1:$G$16</definedName>
    <definedName name="_xlnm.Print_Area" localSheetId="5">' Račun financiranja-izvori'!$A$1:$F$27</definedName>
    <definedName name="_xlnm.Print_Area" localSheetId="1">' Račun prihoda i rashoda-ekonom'!$A$1:$G$27</definedName>
    <definedName name="_xlnm.Print_Area" localSheetId="2">' Račun prihoda i rashoda-izvori'!$A$1:$F$23</definedName>
    <definedName name="_xlnm.Print_Area" localSheetId="3">' Račun rashoda-funkcija'!$A$1:$F$11</definedName>
    <definedName name="_xlnm.Print_Area" localSheetId="6">'Posebni dio'!$A$1:$G$42</definedName>
    <definedName name="_xlnm.Print_Area" localSheetId="0">Sažetak!$A$1:$J$27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C13" i="7" s="1"/>
  <c r="C12" i="7" s="1"/>
  <c r="C11" i="7" s="1"/>
  <c r="C10" i="7" s="1"/>
  <c r="C9" i="7" s="1"/>
  <c r="C18" i="7"/>
  <c r="G14" i="7"/>
  <c r="F14" i="7"/>
  <c r="E14" i="7"/>
  <c r="D14" i="7"/>
  <c r="G18" i="7"/>
  <c r="G23" i="7"/>
  <c r="G22" i="7" s="1"/>
  <c r="G26" i="7"/>
  <c r="G25" i="7" s="1"/>
  <c r="G30" i="7"/>
  <c r="G29" i="7" s="1"/>
  <c r="G34" i="7"/>
  <c r="G37" i="7"/>
  <c r="G41" i="7"/>
  <c r="F18" i="7"/>
  <c r="F23" i="7"/>
  <c r="F22" i="7" s="1"/>
  <c r="F26" i="7"/>
  <c r="F25" i="7" s="1"/>
  <c r="F30" i="7"/>
  <c r="F29" i="7" s="1"/>
  <c r="F34" i="7"/>
  <c r="F37" i="7"/>
  <c r="F41" i="7"/>
  <c r="E18" i="7"/>
  <c r="E23" i="7"/>
  <c r="E22" i="7" s="1"/>
  <c r="E26" i="7"/>
  <c r="E25" i="7" s="1"/>
  <c r="E30" i="7"/>
  <c r="E34" i="7"/>
  <c r="E37" i="7"/>
  <c r="E41" i="7"/>
  <c r="D18" i="7"/>
  <c r="G36" i="7" l="1"/>
  <c r="C8" i="7"/>
  <c r="E13" i="7"/>
  <c r="E12" i="7" s="1"/>
  <c r="F21" i="7"/>
  <c r="F36" i="7"/>
  <c r="F28" i="7"/>
  <c r="G21" i="7"/>
  <c r="F13" i="7"/>
  <c r="F12" i="7" s="1"/>
  <c r="E29" i="7"/>
  <c r="G13" i="7"/>
  <c r="G12" i="7" s="1"/>
  <c r="D13" i="7"/>
  <c r="D12" i="7" s="1"/>
  <c r="D11" i="7" s="1"/>
  <c r="D10" i="7" s="1"/>
  <c r="D9" i="7" s="1"/>
  <c r="D8" i="7" s="1"/>
  <c r="G28" i="7"/>
  <c r="E36" i="7"/>
  <c r="E21" i="7"/>
  <c r="B10" i="10"/>
  <c r="B9" i="10" s="1"/>
  <c r="D10" i="10"/>
  <c r="E10" i="10"/>
  <c r="F10" i="10"/>
  <c r="D9" i="10"/>
  <c r="E9" i="10"/>
  <c r="F9" i="10"/>
  <c r="C10" i="10"/>
  <c r="C9" i="10" s="1"/>
  <c r="C13" i="3"/>
  <c r="C12" i="3" s="1"/>
  <c r="B20" i="9"/>
  <c r="B19" i="9" s="1"/>
  <c r="C20" i="9"/>
  <c r="C19" i="9" s="1"/>
  <c r="F20" i="9"/>
  <c r="F19" i="9" s="1"/>
  <c r="E20" i="9"/>
  <c r="E19" i="9" s="1"/>
  <c r="D20" i="9"/>
  <c r="D19" i="9" s="1"/>
  <c r="D11" i="9"/>
  <c r="F11" i="9"/>
  <c r="E11" i="9"/>
  <c r="D20" i="3"/>
  <c r="E20" i="3"/>
  <c r="F20" i="3"/>
  <c r="G20" i="3"/>
  <c r="C20" i="3"/>
  <c r="D25" i="3"/>
  <c r="C25" i="3"/>
  <c r="F25" i="3"/>
  <c r="G25" i="3"/>
  <c r="E25" i="3"/>
  <c r="F11" i="7" l="1"/>
  <c r="F10" i="7" s="1"/>
  <c r="F9" i="7"/>
  <c r="F8" i="7" s="1"/>
  <c r="E19" i="3"/>
  <c r="E28" i="7"/>
  <c r="E11" i="7" s="1"/>
  <c r="E10" i="7" s="1"/>
  <c r="G11" i="7"/>
  <c r="G10" i="7" s="1"/>
  <c r="C19" i="3"/>
  <c r="D19" i="3"/>
  <c r="G19" i="3"/>
  <c r="F19" i="3"/>
  <c r="G9" i="7" l="1"/>
  <c r="G8" i="7" s="1"/>
  <c r="E9" i="7"/>
  <c r="E8" i="7" s="1"/>
  <c r="F13" i="3"/>
  <c r="G13" i="3"/>
  <c r="E13" i="3"/>
  <c r="F26" i="1"/>
  <c r="F23" i="1"/>
  <c r="F11" i="1"/>
  <c r="F15" i="1" s="1"/>
  <c r="F14" i="1"/>
  <c r="D13" i="3" l="1"/>
  <c r="D12" i="3" s="1"/>
  <c r="C12" i="9" s="1"/>
  <c r="C11" i="9" s="1"/>
  <c r="C10" i="9" s="1"/>
  <c r="G26" i="1"/>
  <c r="H26" i="1"/>
  <c r="I26" i="1" l="1"/>
  <c r="J26" i="1"/>
  <c r="G23" i="1"/>
  <c r="H23" i="1"/>
  <c r="I23" i="1"/>
  <c r="J23" i="1"/>
  <c r="G11" i="1"/>
  <c r="B11" i="9" l="1"/>
  <c r="B10" i="9" s="1"/>
  <c r="G14" i="1"/>
  <c r="G15" i="1" s="1"/>
  <c r="G27" i="1" s="1"/>
  <c r="I14" i="1" l="1"/>
  <c r="J14" i="1"/>
  <c r="H14" i="1"/>
  <c r="F12" i="3" l="1"/>
  <c r="I11" i="1"/>
  <c r="I15" i="1" s="1"/>
  <c r="I27" i="1" s="1"/>
  <c r="J11" i="1"/>
  <c r="J15" i="1" s="1"/>
  <c r="J27" i="1" s="1"/>
  <c r="G12" i="3"/>
  <c r="E12" i="3"/>
  <c r="H11" i="1"/>
  <c r="H15" i="1" s="1"/>
  <c r="H27" i="1" s="1"/>
  <c r="F10" i="9" l="1"/>
  <c r="E10" i="9"/>
  <c r="D10" i="9"/>
</calcChain>
</file>

<file path=xl/sharedStrings.xml><?xml version="1.0" encoding="utf-8"?>
<sst xmlns="http://schemas.openxmlformats.org/spreadsheetml/2006/main" count="204" uniqueCount="92">
  <si>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</si>
  <si>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</si>
  <si>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</si>
  <si>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</si>
  <si>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</si>
  <si>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</si>
  <si>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</si>
  <si>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</si>
  <si>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</si>
  <si>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</si>
  <si>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</si>
  <si>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</si>
  <si>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</si>
  <si>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</si>
  <si>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</si>
  <si>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</si>
  <si>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</si>
  <si>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</si>
  <si>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</si>
  <si>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</si>
  <si>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</si>
  <si>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</si>
  <si>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</si>
  <si>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</si>
  <si>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</si>
  <si>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</si>
  <si>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</si>
  <si>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</si>
  <si>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</si>
  <si>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</si>
  <si>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</si>
  <si>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</si>
  <si>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</si>
  <si>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</si>
  <si>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</si>
  <si>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</si>
  <si>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</si>
  <si>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</si>
  <si>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</si>
  <si>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</si>
  <si>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</si>
  <si>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</si>
  <si>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</si>
  <si>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</si>
  <si>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</si>
  <si>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</si>
  <si>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</si>
  <si>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</si>
  <si>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52</t>
  </si>
  <si>
    <t>34</t>
  </si>
  <si>
    <t>3408</t>
  </si>
  <si>
    <t>A937001</t>
  </si>
  <si>
    <t>31</t>
  </si>
  <si>
    <t>32</t>
  </si>
  <si>
    <t>42</t>
  </si>
  <si>
    <t>Rashodi za nabavu proizvedene dugotrajne imovine</t>
  </si>
  <si>
    <t>05 Zaštita okoliša</t>
  </si>
  <si>
    <t>055 Istraživanje i razvoj: Zaštita okoliša</t>
  </si>
  <si>
    <t>5 Pomoći</t>
  </si>
  <si>
    <t>52 Ostale pomoći</t>
  </si>
  <si>
    <t>PROJEKCIJA 
ZA 2027.</t>
  </si>
  <si>
    <t>OPĆI DIO</t>
  </si>
  <si>
    <t>FINANCIJSKI PLAN INSTITUTA ZA VODE "JOSIP JURAJ STROSSMAYER"
ZA 2026. I PROJEKCIJE ZA 2027. I 2028. GODINU</t>
  </si>
  <si>
    <t>IZVRŠENJE
2024.</t>
  </si>
  <si>
    <t>TEKUĆI PLAN
2025.</t>
  </si>
  <si>
    <t>PROJEKCIJA 
ZA 2028.</t>
  </si>
  <si>
    <t>PLAN 
2026.</t>
  </si>
  <si>
    <t>NAZIV</t>
  </si>
  <si>
    <t>Prihodi iz nadležnog proračuna</t>
  </si>
  <si>
    <t>36</t>
  </si>
  <si>
    <t>Financijski rashodi</t>
  </si>
  <si>
    <t>Pomoći dane u inozemstvo i unutar općeg proračuna</t>
  </si>
  <si>
    <t>56 Fondovi EU</t>
  </si>
  <si>
    <t>53 Darovnice</t>
  </si>
  <si>
    <t>078</t>
  </si>
  <si>
    <t>RAZDJEL: MINISTARSTVO ZAŠTITE OKOLIŠA I ZELENE TRANZICIJE</t>
  </si>
  <si>
    <t>07820</t>
  </si>
  <si>
    <t>GLAVA: INSTITUT ZA VODE "JOSIP JURAJ STROSSMAYER"</t>
  </si>
  <si>
    <t>ŠIFRA</t>
  </si>
  <si>
    <t>IZVOR FINANCIRANJA: Ostale pomoći</t>
  </si>
  <si>
    <t>T937002</t>
  </si>
  <si>
    <t>PROGRAM PREKOGRANIČNE SURADNJE UPRAVLJAČKO TIJELO IZ INOZEMSTVA</t>
  </si>
  <si>
    <t>T937003</t>
  </si>
  <si>
    <t>USPOSTAVA SUSTAVA EDUKACIJE ZAPOSLENIKA JAVNIH ISPORUČITELJA VODNIH USLUGA</t>
  </si>
  <si>
    <t>IZVOR FINANCIRANJA: Europski fond za regionalni razvoj (EFRR)</t>
  </si>
  <si>
    <t>IZVOR FINANCIRANJA: Švicarsko - hrvatski program suradnje</t>
  </si>
  <si>
    <t>RAZRED/SKUPINA</t>
  </si>
  <si>
    <t>RAZRED/
SKUPINA</t>
  </si>
  <si>
    <t>ZAŠTITA I OČUVANJE PRIRODE I OKOLIŠA</t>
  </si>
  <si>
    <t>RAZVOJ SUSTAVA JAVNE ODVODNJE I ZAŠTITE VODA I MORA</t>
  </si>
  <si>
    <t>ADMINISTRACIJA I UPRAVLJANJE</t>
  </si>
  <si>
    <t>INSTITUT ZA VODE "JOSIP JURAJ STROSSMAYER"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</si>
</sst>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,###,##0.00#####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4" fillId="4" borderId="6" applyNumberFormat="0" applyProtection="0">
      <alignment horizontal="left" vertical="center" indent="1"/>
    </xf>
    <xf numFmtId="0" fontId="7" fillId="0" borderId="0"/>
    <xf numFmtId="0" fontId="7" fillId="0" borderId="0"/>
    <xf numFmtId="0" fontId="7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43" fontId="6" fillId="0" borderId="5" xfId="1" applyFont="1" applyBorder="1" applyAlignment="1">
      <alignment horizontal="right" vertical="center"/>
    </xf>
    <xf numFmtId="43" fontId="10" fillId="0" borderId="0" xfId="1" applyFont="1"/>
    <xf numFmtId="4" fontId="5" fillId="2" borderId="3" xfId="1" applyNumberFormat="1" applyFont="1" applyFill="1" applyBorder="1" applyAlignment="1">
      <alignment horizontal="right" vertical="center" wrapText="1"/>
    </xf>
    <xf numFmtId="4" fontId="8" fillId="0" borderId="3" xfId="1" applyNumberFormat="1" applyFont="1" applyBorder="1" applyAlignment="1">
      <alignment vertical="center"/>
    </xf>
    <xf numFmtId="4" fontId="8" fillId="3" borderId="3" xfId="1" applyNumberFormat="1" applyFont="1" applyFill="1" applyBorder="1" applyAlignment="1">
      <alignment vertical="center"/>
    </xf>
    <xf numFmtId="4" fontId="8" fillId="2" borderId="3" xfId="1" applyNumberFormat="1" applyFont="1" applyFill="1" applyBorder="1" applyAlignment="1">
      <alignment horizontal="right" vertical="center" wrapText="1"/>
    </xf>
    <xf numFmtId="4" fontId="8" fillId="3" borderId="3" xfId="1" applyNumberFormat="1" applyFont="1" applyFill="1" applyBorder="1" applyAlignment="1">
      <alignment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8" fillId="0" borderId="3" xfId="1" quotePrefix="1" applyNumberFormat="1" applyFont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1" applyNumberFormat="1" applyFont="1" applyFill="1" applyBorder="1" applyAlignment="1">
      <alignment horizontal="right" wrapText="1"/>
    </xf>
    <xf numFmtId="4" fontId="10" fillId="2" borderId="3" xfId="1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4" fontId="12" fillId="2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1" fontId="13" fillId="0" borderId="0" xfId="0" applyNumberFormat="1" applyFont="1"/>
    <xf numFmtId="0" fontId="13" fillId="0" borderId="0" xfId="0" applyFont="1" applyAlignment="1">
      <alignment wrapText="1"/>
    </xf>
    <xf numFmtId="43" fontId="13" fillId="0" borderId="0" xfId="1" applyFont="1"/>
    <xf numFmtId="3" fontId="13" fillId="0" borderId="0" xfId="1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wrapText="1"/>
    </xf>
    <xf numFmtId="3" fontId="4" fillId="0" borderId="0" xfId="1" applyNumberFormat="1" applyFont="1" applyAlignment="1">
      <alignment wrapText="1"/>
    </xf>
    <xf numFmtId="43" fontId="4" fillId="0" borderId="0" xfId="1" applyFont="1" applyAlignment="1">
      <alignment wrapText="1"/>
    </xf>
    <xf numFmtId="43" fontId="3" fillId="0" borderId="0" xfId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9" fillId="3" borderId="1" xfId="0" applyFont="1" applyFill="1" applyBorder="1" applyAlignment="1">
      <alignment horizontal="center" vertical="center" wrapText="1"/>
    </xf>
    <xf numFmtId="3" fontId="9" fillId="3" borderId="3" xfId="1" quotePrefix="1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1" fontId="15" fillId="0" borderId="0" xfId="0" applyNumberFormat="1" applyFont="1"/>
    <xf numFmtId="4" fontId="10" fillId="2" borderId="0" xfId="1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164" fontId="15" fillId="0" borderId="0" xfId="0" applyNumberFormat="1" applyFont="1" applyAlignment="1">
      <alignment horizontal="right"/>
    </xf>
    <xf numFmtId="0" fontId="10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 wrapText="1"/>
    </xf>
    <xf numFmtId="4" fontId="9" fillId="2" borderId="3" xfId="1" quotePrefix="1" applyNumberFormat="1" applyFont="1" applyFill="1" applyBorder="1" applyAlignment="1">
      <alignment horizontal="right" vertical="center" wrapText="1"/>
    </xf>
    <xf numFmtId="0" fontId="10" fillId="2" borderId="3" xfId="0" quotePrefix="1" applyFont="1" applyFill="1" applyBorder="1" applyAlignment="1">
      <alignment vertical="center" wrapText="1"/>
    </xf>
    <xf numFmtId="0" fontId="15" fillId="0" borderId="3" xfId="0" applyFont="1" applyBorder="1"/>
    <xf numFmtId="0" fontId="15" fillId="2" borderId="3" xfId="0" applyFont="1" applyFill="1" applyBorder="1"/>
    <xf numFmtId="4" fontId="10" fillId="2" borderId="3" xfId="0" applyNumberFormat="1" applyFont="1" applyFill="1" applyBorder="1" applyAlignment="1">
      <alignment vertical="center" wrapText="1"/>
    </xf>
    <xf numFmtId="0" fontId="10" fillId="0" borderId="3" xfId="2" quotePrefix="1" applyFont="1" applyFill="1" applyBorder="1" applyAlignment="1">
      <alignment vertical="center"/>
    </xf>
    <xf numFmtId="0" fontId="10" fillId="0" borderId="3" xfId="0" applyFont="1" applyBorder="1"/>
    <xf numFmtId="0" fontId="8" fillId="0" borderId="3" xfId="2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left"/>
    </xf>
    <xf numFmtId="0" fontId="10" fillId="2" borderId="3" xfId="4" quotePrefix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3" fontId="15" fillId="0" borderId="0" xfId="1" applyNumberFormat="1" applyFont="1"/>
    <xf numFmtId="3" fontId="15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3" fontId="9" fillId="3" borderId="3" xfId="0" quotePrefix="1" applyNumberFormat="1" applyFont="1" applyFill="1" applyBorder="1" applyAlignment="1">
      <alignment horizontal="center" vertical="center" wrapText="1"/>
    </xf>
    <xf numFmtId="4" fontId="10" fillId="2" borderId="7" xfId="1" applyNumberFormat="1" applyFont="1" applyFill="1" applyBorder="1" applyAlignment="1">
      <alignment horizontal="right" vertical="center" wrapText="1"/>
    </xf>
    <xf numFmtId="0" fontId="8" fillId="2" borderId="3" xfId="4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4" fontId="15" fillId="0" borderId="3" xfId="1" applyNumberFormat="1" applyFont="1" applyBorder="1" applyAlignment="1">
      <alignment horizontal="right"/>
    </xf>
    <xf numFmtId="4" fontId="15" fillId="0" borderId="0" xfId="1" applyNumberFormat="1" applyFont="1" applyAlignment="1">
      <alignment horizontal="right"/>
    </xf>
    <xf numFmtId="4" fontId="15" fillId="0" borderId="0" xfId="0" applyNumberFormat="1" applyFont="1"/>
    <xf numFmtId="4" fontId="15" fillId="0" borderId="3" xfId="0" applyNumberFormat="1" applyFont="1" applyBorder="1"/>
    <xf numFmtId="0" fontId="17" fillId="2" borderId="3" xfId="0" quotePrefix="1" applyFont="1" applyFill="1" applyBorder="1" applyAlignment="1">
      <alignment horizontal="left" vertical="center" wrapText="1"/>
    </xf>
    <xf numFmtId="3" fontId="15" fillId="0" borderId="3" xfId="0" applyNumberFormat="1" applyFont="1" applyBorder="1"/>
    <xf numFmtId="0" fontId="9" fillId="3" borderId="3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43" fontId="12" fillId="0" borderId="0" xfId="1" applyFont="1" applyAlignment="1">
      <alignment vertical="center" wrapText="1"/>
    </xf>
    <xf numFmtId="49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9" fillId="2" borderId="3" xfId="1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4" fontId="9" fillId="3" borderId="3" xfId="1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right" vertical="center" wrapText="1"/>
    </xf>
    <xf numFmtId="0" fontId="10" fillId="0" borderId="3" xfId="2" quotePrefix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wrapText="1"/>
    </xf>
    <xf numFmtId="4" fontId="8" fillId="3" borderId="3" xfId="1" applyNumberFormat="1" applyFont="1" applyFill="1" applyBorder="1" applyAlignment="1">
      <alignment horizontal="right" wrapText="1"/>
    </xf>
    <xf numFmtId="0" fontId="18" fillId="3" borderId="3" xfId="0" applyFont="1" applyFill="1" applyBorder="1"/>
    <xf numFmtId="43" fontId="15" fillId="0" borderId="0" xfId="1" applyFont="1" applyAlignment="1">
      <alignment wrapText="1"/>
    </xf>
    <xf numFmtId="43" fontId="15" fillId="0" borderId="0" xfId="1" applyFont="1"/>
    <xf numFmtId="3" fontId="2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4" fontId="18" fillId="0" borderId="3" xfId="1" applyNumberFormat="1" applyFont="1" applyBorder="1" applyAlignment="1">
      <alignment horizontal="right"/>
    </xf>
    <xf numFmtId="49" fontId="9" fillId="3" borderId="3" xfId="0" applyNumberFormat="1" applyFont="1" applyFill="1" applyBorder="1" applyAlignment="1">
      <alignment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8" fillId="0" borderId="3" xfId="0" quotePrefix="1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3" xfId="0" quotePrefix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3" xfId="0" quotePrefix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3" fontId="3" fillId="3" borderId="3" xfId="1" quotePrefix="1" applyNumberFormat="1" applyFont="1" applyFill="1" applyBorder="1" applyAlignment="1">
      <alignment horizontal="center" vertical="center" wrapText="1"/>
    </xf>
    <xf numFmtId="43" fontId="3" fillId="3" borderId="3" xfId="1" quotePrefix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1" fontId="1" fillId="3" borderId="3" xfId="0" quotePrefix="1" applyNumberFormat="1" applyFont="1" applyFill="1" applyBorder="1" applyAlignment="1">
      <alignment horizontal="center" vertical="center" wrapText="1"/>
    </xf>
    <xf numFmtId="3" fontId="1" fillId="3" borderId="3" xfId="1" quotePrefix="1" applyNumberFormat="1" applyFont="1" applyFill="1" applyBorder="1" applyAlignment="1">
      <alignment horizontal="center" vertical="center" wrapText="1"/>
    </xf>
    <xf numFmtId="1" fontId="1" fillId="3" borderId="3" xfId="1" quotePrefix="1" applyNumberFormat="1" applyFont="1" applyFill="1" applyBorder="1" applyAlignment="1">
      <alignment horizontal="center" vertical="center" wrapText="1"/>
    </xf>
    <xf numFmtId="1" fontId="1" fillId="3" borderId="3" xfId="1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3" fontId="8" fillId="3" borderId="3" xfId="1" quotePrefix="1" applyNumberFormat="1" applyFont="1" applyFill="1" applyBorder="1" applyAlignment="1">
      <alignment horizontal="center" vertical="center" wrapText="1"/>
    </xf>
    <xf numFmtId="1" fontId="10" fillId="3" borderId="3" xfId="0" quotePrefix="1" applyNumberFormat="1" applyFont="1" applyFill="1" applyBorder="1" applyAlignment="1">
      <alignment horizontal="center" vertical="center" wrapText="1"/>
    </xf>
    <xf numFmtId="3" fontId="10" fillId="3" borderId="3" xfId="1" quotePrefix="1" applyNumberFormat="1" applyFont="1" applyFill="1" applyBorder="1" applyAlignment="1">
      <alignment horizontal="center" vertical="center" wrapText="1"/>
    </xf>
    <xf numFmtId="1" fontId="10" fillId="3" borderId="3" xfId="1" quotePrefix="1" applyNumberFormat="1" applyFont="1" applyFill="1" applyBorder="1" applyAlignment="1">
      <alignment horizontal="center" vertical="center" wrapText="1"/>
    </xf>
    <xf numFmtId="1" fontId="10" fillId="3" borderId="3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vertical="center" wrapText="1"/>
    </xf>
    <xf numFmtId="3" fontId="8" fillId="0" borderId="3" xfId="1" applyNumberFormat="1" applyFont="1" applyBorder="1" applyAlignment="1">
      <alignment vertical="center"/>
    </xf>
    <xf numFmtId="3" fontId="8" fillId="3" borderId="3" xfId="1" applyNumberFormat="1" applyFont="1" applyFill="1" applyBorder="1" applyAlignment="1">
      <alignment vertical="center"/>
    </xf>
    <xf numFmtId="3" fontId="8" fillId="2" borderId="3" xfId="1" applyNumberFormat="1" applyFont="1" applyFill="1" applyBorder="1" applyAlignment="1">
      <alignment vertical="center" wrapText="1"/>
    </xf>
    <xf numFmtId="3" fontId="8" fillId="3" borderId="3" xfId="1" applyNumberFormat="1" applyFont="1" applyFill="1" applyBorder="1" applyAlignment="1">
      <alignment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/>
    </xf>
    <xf numFmtId="3" fontId="8" fillId="0" borderId="3" xfId="1" quotePrefix="1" applyNumberFormat="1" applyFont="1" applyBorder="1" applyAlignment="1">
      <alignment horizontal="right" wrapText="1"/>
    </xf>
    <xf numFmtId="3" fontId="8" fillId="0" borderId="3" xfId="1" applyNumberFormat="1" applyFont="1" applyFill="1" applyBorder="1" applyAlignment="1">
      <alignment horizontal="right" vertical="center" wrapText="1"/>
    </xf>
    <xf numFmtId="3" fontId="8" fillId="0" borderId="3" xfId="1" quotePrefix="1" applyNumberFormat="1" applyFont="1" applyFill="1" applyBorder="1" applyAlignment="1">
      <alignment horizontal="right" wrapText="1"/>
    </xf>
    <xf numFmtId="3" fontId="8" fillId="2" borderId="3" xfId="1" applyNumberFormat="1" applyFont="1" applyFill="1" applyBorder="1" applyAlignment="1">
      <alignment horizontal="right" wrapText="1"/>
    </xf>
    <xf numFmtId="3" fontId="10" fillId="2" borderId="3" xfId="1" applyNumberFormat="1" applyFont="1" applyFill="1" applyBorder="1" applyAlignment="1">
      <alignment horizontal="right" wrapText="1"/>
    </xf>
    <xf numFmtId="3" fontId="15" fillId="0" borderId="3" xfId="0" applyNumberFormat="1" applyFont="1" applyBorder="1" applyAlignment="1">
      <alignment horizontal="right"/>
    </xf>
    <xf numFmtId="3" fontId="9" fillId="2" borderId="3" xfId="1" quotePrefix="1" applyNumberFormat="1" applyFont="1" applyFill="1" applyBorder="1" applyAlignment="1">
      <alignment horizontal="right" vertical="center" wrapText="1"/>
    </xf>
    <xf numFmtId="3" fontId="15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1" fontId="12" fillId="3" borderId="3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wrapText="1"/>
    </xf>
    <xf numFmtId="3" fontId="12" fillId="3" borderId="3" xfId="1" quotePrefix="1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2" fillId="3" borderId="3" xfId="0" quotePrefix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right" vertical="center" wrapText="1"/>
    </xf>
    <xf numFmtId="3" fontId="10" fillId="2" borderId="7" xfId="1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/>
    </xf>
    <xf numFmtId="3" fontId="15" fillId="0" borderId="3" xfId="1" applyNumberFormat="1" applyFont="1" applyBorder="1" applyAlignment="1">
      <alignment horizontal="right"/>
    </xf>
    <xf numFmtId="3" fontId="18" fillId="0" borderId="3" xfId="1" applyNumberFormat="1" applyFont="1" applyBorder="1" applyAlignment="1">
      <alignment horizontal="right"/>
    </xf>
    <xf numFmtId="3" fontId="18" fillId="0" borderId="3" xfId="0" applyNumberFormat="1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3" xfId="0" quotePrefix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left" vertical="center" wrapText="1"/>
    </xf>
    <xf numFmtId="3" fontId="9" fillId="2" borderId="3" xfId="1" applyNumberFormat="1" applyFont="1" applyFill="1" applyBorder="1" applyAlignment="1">
      <alignment horizontal="right" vertical="center" wrapText="1"/>
    </xf>
    <xf numFmtId="3" fontId="9" fillId="3" borderId="3" xfId="1" applyNumberFormat="1" applyFont="1" applyFill="1" applyBorder="1" applyAlignment="1">
      <alignment horizontal="right" vertical="center" wrapText="1"/>
    </xf>
    <xf numFmtId="3" fontId="9" fillId="0" borderId="3" xfId="1" applyNumberFormat="1" applyFont="1" applyFill="1" applyBorder="1" applyAlignment="1">
      <alignment horizontal="right" vertical="center" wrapText="1"/>
    </xf>
    <xf numFmtId="3" fontId="12" fillId="2" borderId="3" xfId="1" applyNumberFormat="1" applyFont="1" applyFill="1" applyBorder="1" applyAlignment="1">
      <alignment horizontal="right" vertical="center" wrapText="1"/>
    </xf>
    <xf numFmtId="3" fontId="8" fillId="3" borderId="3" xfId="1" applyNumberFormat="1" applyFont="1" applyFill="1" applyBorder="1" applyAlignment="1">
      <alignment horizontal="right" wrapText="1"/>
    </xf>
    <xf numFmtId="0" fontId="2" fillId="0" borderId="0" xfId="5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</cellXfs>
  <cellStyles count="6">
    <cellStyle name="Comma" xfId="1" builtinId="3"/>
    <cellStyle name="Normal" xfId="0" builtinId="0"/>
    <cellStyle name="Normal 2" xfId="3" xr:uid="{00000000-0005-0000-0000-000002000000}"/>
    <cellStyle name="Normalno 2" xfId="4" xr:uid="{00000000-0005-0000-0000-000003000000}"/>
    <cellStyle name="Normalno 3" xfId="5" xr:uid="{A00DDEB7-5BBB-48F4-B11E-0D42F9FC940F}"/>
    <cellStyle name="SAPBEXHLevel3" xfId="2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9"/>
  <sheetViews>
    <sheetView zoomScaleNormal="100" workbookViewId="0">
      <selection activeCell="C31" sqref="C31"/>
    </sheetView>
  </sheetViews>
  <sheetFormatPr defaultRowHeight="12.75" x14ac:dyDescent="0.2"/>
  <cols>
    <col min="1" max="4" width="9.140625" style="20"/>
    <col min="5" max="5" width="25.28515625" style="20" customWidth="1"/>
    <col min="6" max="6" width="19.42578125" style="24" customWidth="1"/>
    <col min="7" max="10" width="19.42578125" style="23" customWidth="1"/>
    <col min="11" max="12" width="25.28515625" style="20" customWidth="1"/>
    <col min="13" max="16384" width="9.140625" style="20"/>
  </cols>
  <sheetData>
    <row r="1" spans="1:12" ht="42.2" customHeight="1" x14ac:dyDescent="0.2">
      <c r="A1" s="127" t="s">
        <v>62</v>
      </c>
      <c r="B1" s="127"/>
      <c r="C1" s="127"/>
      <c r="D1" s="127"/>
      <c r="E1" s="127"/>
      <c r="F1" s="127"/>
      <c r="G1" s="127"/>
      <c r="H1" s="127"/>
      <c r="I1" s="127"/>
      <c r="J1" s="127"/>
      <c r="K1" s="25"/>
      <c r="L1" s="25"/>
    </row>
    <row r="2" spans="1:12" ht="18" customHeight="1" x14ac:dyDescent="0.2">
      <c r="A2" s="71"/>
      <c r="B2" s="71"/>
      <c r="C2" s="71"/>
      <c r="D2" s="71"/>
      <c r="E2" s="71"/>
      <c r="F2" s="113"/>
      <c r="G2" s="114"/>
      <c r="H2" s="114"/>
      <c r="I2" s="114"/>
      <c r="J2" s="114"/>
      <c r="K2" s="19"/>
      <c r="L2" s="19"/>
    </row>
    <row r="3" spans="1:12" ht="15.6" customHeight="1" x14ac:dyDescent="0.2">
      <c r="A3" s="127" t="s">
        <v>16</v>
      </c>
      <c r="B3" s="127"/>
      <c r="C3" s="127"/>
      <c r="D3" s="127"/>
      <c r="E3" s="127"/>
      <c r="F3" s="127"/>
      <c r="G3" s="127"/>
      <c r="H3" s="127"/>
      <c r="I3" s="127"/>
      <c r="J3" s="127"/>
      <c r="K3" s="2"/>
      <c r="L3" s="2"/>
    </row>
    <row r="4" spans="1:12" ht="15.75" x14ac:dyDescent="0.2">
      <c r="A4" s="71"/>
      <c r="B4" s="71"/>
      <c r="C4" s="71"/>
      <c r="D4" s="71"/>
      <c r="E4" s="71"/>
      <c r="F4" s="113"/>
      <c r="G4" s="114"/>
      <c r="H4" s="114"/>
      <c r="I4" s="114"/>
      <c r="J4" s="114"/>
      <c r="K4" s="2"/>
      <c r="L4" s="2"/>
    </row>
    <row r="5" spans="1:12" ht="18" customHeight="1" x14ac:dyDescent="0.2">
      <c r="A5" s="127" t="s">
        <v>29</v>
      </c>
      <c r="B5" s="127"/>
      <c r="C5" s="127"/>
      <c r="D5" s="127"/>
      <c r="E5" s="127"/>
      <c r="F5" s="127"/>
      <c r="G5" s="127"/>
      <c r="H5" s="127"/>
      <c r="I5" s="127"/>
      <c r="J5" s="127"/>
      <c r="K5" s="22"/>
      <c r="L5" s="22"/>
    </row>
    <row r="6" spans="1:12" x14ac:dyDescent="0.2">
      <c r="A6" s="26"/>
      <c r="B6" s="27"/>
      <c r="C6" s="27"/>
      <c r="D6" s="27"/>
      <c r="E6" s="28"/>
      <c r="F6" s="29"/>
      <c r="G6" s="30"/>
      <c r="H6" s="31"/>
      <c r="I6" s="31"/>
      <c r="J6" s="3"/>
    </row>
    <row r="7" spans="1:12" ht="25.5" x14ac:dyDescent="0.2">
      <c r="A7" s="141" t="s">
        <v>11</v>
      </c>
      <c r="B7" s="141"/>
      <c r="C7" s="141"/>
      <c r="D7" s="141"/>
      <c r="E7" s="141"/>
      <c r="F7" s="142" t="s">
        <v>63</v>
      </c>
      <c r="G7" s="143" t="s">
        <v>64</v>
      </c>
      <c r="H7" s="144" t="s">
        <v>66</v>
      </c>
      <c r="I7" s="144" t="s">
        <v>60</v>
      </c>
      <c r="J7" s="144" t="s">
        <v>65</v>
      </c>
    </row>
    <row r="8" spans="1:12" s="21" customFormat="1" ht="11.85" customHeight="1" x14ac:dyDescent="0.2">
      <c r="A8" s="145">
        <v>1</v>
      </c>
      <c r="B8" s="145"/>
      <c r="C8" s="145"/>
      <c r="D8" s="145"/>
      <c r="E8" s="145"/>
      <c r="F8" s="146">
        <v>2</v>
      </c>
      <c r="G8" s="147">
        <v>3</v>
      </c>
      <c r="H8" s="148">
        <v>4</v>
      </c>
      <c r="I8" s="148">
        <v>5</v>
      </c>
      <c r="J8" s="148">
        <v>6</v>
      </c>
    </row>
    <row r="9" spans="1:12" ht="14.25" customHeight="1" x14ac:dyDescent="0.2">
      <c r="A9" s="135" t="s">
        <v>31</v>
      </c>
      <c r="B9" s="131"/>
      <c r="C9" s="131"/>
      <c r="D9" s="131"/>
      <c r="E9" s="129"/>
      <c r="F9" s="5">
        <v>7538000</v>
      </c>
      <c r="G9" s="155">
        <v>12302632</v>
      </c>
      <c r="H9" s="155">
        <v>12573000</v>
      </c>
      <c r="I9" s="155">
        <v>12243550</v>
      </c>
      <c r="J9" s="155">
        <v>11856250</v>
      </c>
    </row>
    <row r="10" spans="1:12" x14ac:dyDescent="0.2">
      <c r="A10" s="128" t="s">
        <v>32</v>
      </c>
      <c r="B10" s="129"/>
      <c r="C10" s="129"/>
      <c r="D10" s="129"/>
      <c r="E10" s="129"/>
      <c r="F10" s="6">
        <v>0</v>
      </c>
      <c r="G10" s="156">
        <v>0</v>
      </c>
      <c r="H10" s="156">
        <v>0</v>
      </c>
      <c r="I10" s="156">
        <v>0</v>
      </c>
      <c r="J10" s="156">
        <v>0</v>
      </c>
    </row>
    <row r="11" spans="1:12" x14ac:dyDescent="0.2">
      <c r="A11" s="132" t="s">
        <v>0</v>
      </c>
      <c r="B11" s="133"/>
      <c r="C11" s="133"/>
      <c r="D11" s="133"/>
      <c r="E11" s="134"/>
      <c r="F11" s="7">
        <f t="shared" ref="F11:J11" si="0">SUM(F9:F10)</f>
        <v>7538000</v>
      </c>
      <c r="G11" s="157">
        <f t="shared" si="0"/>
        <v>12302632</v>
      </c>
      <c r="H11" s="157">
        <f>SUM(H9:H10)</f>
        <v>12573000</v>
      </c>
      <c r="I11" s="157">
        <f t="shared" si="0"/>
        <v>12243550</v>
      </c>
      <c r="J11" s="157">
        <f t="shared" si="0"/>
        <v>11856250</v>
      </c>
    </row>
    <row r="12" spans="1:12" ht="14.25" customHeight="1" x14ac:dyDescent="0.2">
      <c r="A12" s="130" t="s">
        <v>33</v>
      </c>
      <c r="B12" s="131"/>
      <c r="C12" s="131"/>
      <c r="D12" s="131"/>
      <c r="E12" s="131"/>
      <c r="F12" s="8">
        <v>8721067.9800000004</v>
      </c>
      <c r="G12" s="158">
        <v>11666805</v>
      </c>
      <c r="H12" s="158">
        <v>12048360</v>
      </c>
      <c r="I12" s="158">
        <v>11733050</v>
      </c>
      <c r="J12" s="158">
        <v>11305750</v>
      </c>
    </row>
    <row r="13" spans="1:12" x14ac:dyDescent="0.2">
      <c r="A13" s="128" t="s">
        <v>34</v>
      </c>
      <c r="B13" s="129"/>
      <c r="C13" s="129"/>
      <c r="D13" s="129"/>
      <c r="E13" s="129"/>
      <c r="F13" s="6">
        <v>278006.45</v>
      </c>
      <c r="G13" s="156">
        <v>622120</v>
      </c>
      <c r="H13" s="156">
        <v>524640</v>
      </c>
      <c r="I13" s="156">
        <v>510500</v>
      </c>
      <c r="J13" s="156">
        <v>550500</v>
      </c>
    </row>
    <row r="14" spans="1:12" x14ac:dyDescent="0.2">
      <c r="A14" s="136" t="s">
        <v>1</v>
      </c>
      <c r="B14" s="137"/>
      <c r="C14" s="137"/>
      <c r="D14" s="137"/>
      <c r="E14" s="138"/>
      <c r="F14" s="7">
        <f t="shared" ref="F14:J14" si="1">F12+F13</f>
        <v>8999074.4299999997</v>
      </c>
      <c r="G14" s="157">
        <f t="shared" si="1"/>
        <v>12288925</v>
      </c>
      <c r="H14" s="157">
        <f>H12+H13</f>
        <v>12573000</v>
      </c>
      <c r="I14" s="157">
        <f t="shared" si="1"/>
        <v>12243550</v>
      </c>
      <c r="J14" s="157">
        <f t="shared" si="1"/>
        <v>11856250</v>
      </c>
    </row>
    <row r="15" spans="1:12" x14ac:dyDescent="0.2">
      <c r="A15" s="119" t="s">
        <v>2</v>
      </c>
      <c r="B15" s="120"/>
      <c r="C15" s="120"/>
      <c r="D15" s="120"/>
      <c r="E15" s="120"/>
      <c r="F15" s="9">
        <f>F11-F14</f>
        <v>-1461074.4299999997</v>
      </c>
      <c r="G15" s="159">
        <f>G11-G14</f>
        <v>13707</v>
      </c>
      <c r="H15" s="159">
        <f t="shared" ref="H15:J15" si="2">H11-H14</f>
        <v>0</v>
      </c>
      <c r="I15" s="159">
        <f t="shared" si="2"/>
        <v>0</v>
      </c>
      <c r="J15" s="159">
        <f t="shared" si="2"/>
        <v>0</v>
      </c>
    </row>
    <row r="16" spans="1:12" x14ac:dyDescent="0.2">
      <c r="A16" s="32"/>
      <c r="B16" s="33"/>
      <c r="C16" s="33"/>
      <c r="D16" s="33"/>
      <c r="E16" s="33"/>
      <c r="F16" s="34"/>
      <c r="G16" s="35"/>
      <c r="H16" s="35"/>
      <c r="I16" s="35"/>
      <c r="J16" s="4"/>
      <c r="K16" s="1"/>
      <c r="L16" s="1"/>
    </row>
    <row r="17" spans="1:12" ht="18" customHeight="1" x14ac:dyDescent="0.2">
      <c r="A17" s="122" t="s">
        <v>30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22"/>
      <c r="L17" s="22"/>
    </row>
    <row r="18" spans="1:12" x14ac:dyDescent="0.2">
      <c r="A18" s="32"/>
      <c r="B18" s="33"/>
      <c r="C18" s="33"/>
      <c r="D18" s="33"/>
      <c r="E18" s="33"/>
      <c r="F18" s="34"/>
      <c r="G18" s="35"/>
      <c r="H18" s="4"/>
      <c r="I18" s="4"/>
      <c r="J18" s="4"/>
    </row>
    <row r="19" spans="1:12" ht="25.5" x14ac:dyDescent="0.2">
      <c r="A19" s="149" t="s">
        <v>11</v>
      </c>
      <c r="B19" s="149"/>
      <c r="C19" s="149"/>
      <c r="D19" s="149"/>
      <c r="E19" s="149"/>
      <c r="F19" s="150" t="s">
        <v>63</v>
      </c>
      <c r="G19" s="143" t="s">
        <v>64</v>
      </c>
      <c r="H19" s="144" t="s">
        <v>66</v>
      </c>
      <c r="I19" s="144" t="s">
        <v>60</v>
      </c>
      <c r="J19" s="144" t="s">
        <v>65</v>
      </c>
    </row>
    <row r="20" spans="1:12" s="21" customFormat="1" ht="11.85" customHeight="1" x14ac:dyDescent="0.2">
      <c r="A20" s="151">
        <v>1</v>
      </c>
      <c r="B20" s="151"/>
      <c r="C20" s="151"/>
      <c r="D20" s="151"/>
      <c r="E20" s="151"/>
      <c r="F20" s="152">
        <v>2</v>
      </c>
      <c r="G20" s="153">
        <v>3</v>
      </c>
      <c r="H20" s="154">
        <v>4</v>
      </c>
      <c r="I20" s="154">
        <v>5</v>
      </c>
      <c r="J20" s="154">
        <v>6</v>
      </c>
    </row>
    <row r="21" spans="1:12" ht="15.6" customHeight="1" x14ac:dyDescent="0.2">
      <c r="A21" s="123" t="s">
        <v>35</v>
      </c>
      <c r="B21" s="123"/>
      <c r="C21" s="123"/>
      <c r="D21" s="123"/>
      <c r="E21" s="123"/>
      <c r="F21" s="10">
        <v>0</v>
      </c>
      <c r="G21" s="160">
        <v>0</v>
      </c>
      <c r="H21" s="161">
        <v>0</v>
      </c>
      <c r="I21" s="161">
        <v>0</v>
      </c>
      <c r="J21" s="161">
        <v>0</v>
      </c>
    </row>
    <row r="22" spans="1:12" ht="14.25" customHeight="1" x14ac:dyDescent="0.2">
      <c r="A22" s="123" t="s">
        <v>36</v>
      </c>
      <c r="B22" s="124"/>
      <c r="C22" s="124"/>
      <c r="D22" s="124"/>
      <c r="E22" s="124"/>
      <c r="F22" s="10">
        <v>0</v>
      </c>
      <c r="G22" s="160">
        <v>0</v>
      </c>
      <c r="H22" s="161">
        <v>0</v>
      </c>
      <c r="I22" s="161">
        <v>0</v>
      </c>
      <c r="J22" s="161">
        <v>0</v>
      </c>
    </row>
    <row r="23" spans="1:12" ht="14.25" customHeight="1" x14ac:dyDescent="0.2">
      <c r="A23" s="125" t="s">
        <v>37</v>
      </c>
      <c r="B23" s="120"/>
      <c r="C23" s="120"/>
      <c r="D23" s="120"/>
      <c r="E23" s="126"/>
      <c r="F23" s="7">
        <f>F21+F22</f>
        <v>0</v>
      </c>
      <c r="G23" s="157">
        <f t="shared" ref="G23:J23" si="3">SUM(G21:G22)</f>
        <v>0</v>
      </c>
      <c r="H23" s="157">
        <f t="shared" si="3"/>
        <v>0</v>
      </c>
      <c r="I23" s="157">
        <f t="shared" si="3"/>
        <v>0</v>
      </c>
      <c r="J23" s="157">
        <f t="shared" si="3"/>
        <v>0</v>
      </c>
    </row>
    <row r="24" spans="1:12" ht="14.25" customHeight="1" x14ac:dyDescent="0.2">
      <c r="A24" s="121" t="s">
        <v>21</v>
      </c>
      <c r="B24" s="121"/>
      <c r="C24" s="121"/>
      <c r="D24" s="121"/>
      <c r="E24" s="121"/>
      <c r="F24" s="11">
        <v>1947367.92</v>
      </c>
      <c r="G24" s="162">
        <v>486293</v>
      </c>
      <c r="H24" s="163">
        <v>500000</v>
      </c>
      <c r="I24" s="163">
        <v>500000</v>
      </c>
      <c r="J24" s="163">
        <v>500000</v>
      </c>
    </row>
    <row r="25" spans="1:12" x14ac:dyDescent="0.2">
      <c r="A25" s="121" t="s">
        <v>38</v>
      </c>
      <c r="B25" s="121"/>
      <c r="C25" s="121"/>
      <c r="D25" s="121"/>
      <c r="E25" s="121"/>
      <c r="F25" s="11">
        <v>-486293.49</v>
      </c>
      <c r="G25" s="164">
        <v>-500000</v>
      </c>
      <c r="H25" s="163">
        <v>-500000</v>
      </c>
      <c r="I25" s="163">
        <v>-500000</v>
      </c>
      <c r="J25" s="163">
        <v>-500000</v>
      </c>
    </row>
    <row r="26" spans="1:12" ht="14.25" customHeight="1" x14ac:dyDescent="0.2">
      <c r="A26" s="119" t="s">
        <v>3</v>
      </c>
      <c r="B26" s="120"/>
      <c r="C26" s="120"/>
      <c r="D26" s="120"/>
      <c r="E26" s="120"/>
      <c r="F26" s="9">
        <f>F24+F25</f>
        <v>1461074.43</v>
      </c>
      <c r="G26" s="159">
        <f>G24+G25</f>
        <v>-13707</v>
      </c>
      <c r="H26" s="159">
        <f t="shared" ref="H26:J26" si="4">H24+H25</f>
        <v>0</v>
      </c>
      <c r="I26" s="159">
        <f t="shared" si="4"/>
        <v>0</v>
      </c>
      <c r="J26" s="159">
        <f t="shared" si="4"/>
        <v>0</v>
      </c>
    </row>
    <row r="27" spans="1:12" x14ac:dyDescent="0.2">
      <c r="A27" s="119" t="s">
        <v>4</v>
      </c>
      <c r="B27" s="120"/>
      <c r="C27" s="120"/>
      <c r="D27" s="120"/>
      <c r="E27" s="120"/>
      <c r="F27" s="9">
        <v>0</v>
      </c>
      <c r="G27" s="159">
        <f>G15+G26</f>
        <v>0</v>
      </c>
      <c r="H27" s="159">
        <f>H15+H26</f>
        <v>0</v>
      </c>
      <c r="I27" s="159">
        <f t="shared" ref="I27:J27" si="5">I15+I26</f>
        <v>0</v>
      </c>
      <c r="J27" s="159">
        <f t="shared" si="5"/>
        <v>0</v>
      </c>
    </row>
    <row r="28" spans="1:12" ht="11.25" customHeight="1" x14ac:dyDescent="0.2">
      <c r="A28" s="36"/>
      <c r="B28" s="37"/>
      <c r="C28" s="37"/>
      <c r="D28" s="37"/>
      <c r="E28" s="37"/>
      <c r="F28" s="38"/>
      <c r="G28" s="39"/>
      <c r="H28" s="40"/>
      <c r="I28" s="40"/>
      <c r="J28" s="40"/>
      <c r="K28" s="41"/>
      <c r="L28" s="41"/>
    </row>
    <row r="29" spans="1:12" x14ac:dyDescent="0.2">
      <c r="A29" s="42"/>
    </row>
  </sheetData>
  <mergeCells count="22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14:E14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7"/>
  <sheetViews>
    <sheetView zoomScaleNormal="100" workbookViewId="0">
      <selection activeCell="F10" sqref="F10"/>
    </sheetView>
  </sheetViews>
  <sheetFormatPr defaultRowHeight="12.75" x14ac:dyDescent="0.2"/>
  <cols>
    <col min="1" max="1" width="9" style="46" customWidth="1"/>
    <col min="2" max="2" width="44.7109375" style="46" customWidth="1"/>
    <col min="3" max="4" width="19.42578125" style="75" customWidth="1"/>
    <col min="5" max="7" width="19.42578125" style="76" customWidth="1"/>
    <col min="8" max="8" width="18.42578125" style="46" customWidth="1"/>
    <col min="9" max="9" width="17.42578125" style="46" customWidth="1"/>
    <col min="10" max="16384" width="9.140625" style="46"/>
  </cols>
  <sheetData>
    <row r="1" spans="1:7" ht="15.75" x14ac:dyDescent="0.2">
      <c r="A1" s="195" t="s">
        <v>91</v>
      </c>
      <c r="B1" s="195"/>
      <c r="C1" s="195"/>
      <c r="D1" s="195"/>
      <c r="E1" s="195"/>
      <c r="F1" s="195"/>
      <c r="G1" s="195"/>
    </row>
    <row r="2" spans="1:7" ht="15.75" x14ac:dyDescent="0.2">
      <c r="A2" s="196"/>
      <c r="B2" s="196"/>
      <c r="C2" s="196"/>
      <c r="D2" s="196"/>
      <c r="E2" s="196"/>
      <c r="F2" s="196"/>
      <c r="G2" s="196"/>
    </row>
    <row r="3" spans="1:7" ht="15.75" x14ac:dyDescent="0.2">
      <c r="A3" s="196"/>
      <c r="B3" s="196"/>
      <c r="C3" s="196"/>
      <c r="D3" s="196"/>
      <c r="E3" s="196"/>
      <c r="F3" s="196"/>
      <c r="G3" s="196"/>
    </row>
    <row r="4" spans="1:7" ht="15.6" customHeight="1" x14ac:dyDescent="0.2">
      <c r="A4" s="139" t="s">
        <v>61</v>
      </c>
      <c r="B4" s="139"/>
      <c r="C4" s="139"/>
      <c r="D4" s="139"/>
      <c r="E4" s="139"/>
      <c r="F4" s="139"/>
      <c r="G4" s="139"/>
    </row>
    <row r="5" spans="1:7" ht="15.75" x14ac:dyDescent="0.2">
      <c r="A5" s="77"/>
      <c r="B5" s="77"/>
      <c r="C5" s="115"/>
      <c r="D5" s="115"/>
      <c r="E5" s="116"/>
      <c r="F5" s="116"/>
      <c r="G5" s="116"/>
    </row>
    <row r="6" spans="1:7" ht="15.6" customHeight="1" x14ac:dyDescent="0.2">
      <c r="A6" s="139" t="s">
        <v>5</v>
      </c>
      <c r="B6" s="139"/>
      <c r="C6" s="139"/>
      <c r="D6" s="139"/>
      <c r="E6" s="139"/>
      <c r="F6" s="139"/>
      <c r="G6" s="139"/>
    </row>
    <row r="7" spans="1:7" ht="15.75" x14ac:dyDescent="0.2">
      <c r="A7" s="77"/>
      <c r="B7" s="77"/>
      <c r="C7" s="115"/>
      <c r="D7" s="115"/>
      <c r="E7" s="116"/>
      <c r="F7" s="116"/>
      <c r="G7" s="116"/>
    </row>
    <row r="8" spans="1:7" ht="15.6" customHeight="1" x14ac:dyDescent="0.2">
      <c r="A8" s="139" t="s">
        <v>39</v>
      </c>
      <c r="B8" s="139"/>
      <c r="C8" s="139"/>
      <c r="D8" s="139"/>
      <c r="E8" s="139"/>
      <c r="F8" s="139"/>
      <c r="G8" s="139"/>
    </row>
    <row r="9" spans="1:7" ht="18" customHeight="1" x14ac:dyDescent="0.2">
      <c r="A9" s="43"/>
      <c r="B9" s="43"/>
      <c r="C9" s="44"/>
      <c r="D9" s="44"/>
      <c r="E9" s="45"/>
      <c r="F9" s="45"/>
      <c r="G9" s="45"/>
    </row>
    <row r="10" spans="1:7" ht="25.5" customHeight="1" x14ac:dyDescent="0.2">
      <c r="A10" s="47" t="s">
        <v>86</v>
      </c>
      <c r="B10" s="47" t="s">
        <v>67</v>
      </c>
      <c r="C10" s="48" t="s">
        <v>63</v>
      </c>
      <c r="D10" s="48" t="s">
        <v>64</v>
      </c>
      <c r="E10" s="49" t="s">
        <v>66</v>
      </c>
      <c r="F10" s="49" t="s">
        <v>60</v>
      </c>
      <c r="G10" s="49" t="s">
        <v>65</v>
      </c>
    </row>
    <row r="11" spans="1:7" s="50" customFormat="1" ht="12.75" customHeight="1" x14ac:dyDescent="0.2">
      <c r="A11" s="172">
        <v>1</v>
      </c>
      <c r="B11" s="173">
        <v>2</v>
      </c>
      <c r="C11" s="174">
        <v>3</v>
      </c>
      <c r="D11" s="174">
        <v>4</v>
      </c>
      <c r="E11" s="175">
        <v>5</v>
      </c>
      <c r="F11" s="175">
        <v>6</v>
      </c>
      <c r="G11" s="175">
        <v>7</v>
      </c>
    </row>
    <row r="12" spans="1:7" x14ac:dyDescent="0.2">
      <c r="A12" s="68"/>
      <c r="B12" s="13" t="s">
        <v>41</v>
      </c>
      <c r="C12" s="15">
        <f>C13</f>
        <v>7538000</v>
      </c>
      <c r="D12" s="165">
        <f t="shared" ref="D12:G13" si="0">D13</f>
        <v>12302632</v>
      </c>
      <c r="E12" s="165">
        <f t="shared" si="0"/>
        <v>12573000</v>
      </c>
      <c r="F12" s="165">
        <f t="shared" si="0"/>
        <v>12243550</v>
      </c>
      <c r="G12" s="165">
        <f t="shared" si="0"/>
        <v>11856250</v>
      </c>
    </row>
    <row r="13" spans="1:7" x14ac:dyDescent="0.2">
      <c r="A13" s="68">
        <v>6</v>
      </c>
      <c r="B13" s="13" t="s">
        <v>6</v>
      </c>
      <c r="C13" s="15">
        <f>C14+C15</f>
        <v>7538000</v>
      </c>
      <c r="D13" s="165">
        <f t="shared" si="0"/>
        <v>12302632</v>
      </c>
      <c r="E13" s="165">
        <f>E14+E15</f>
        <v>12573000</v>
      </c>
      <c r="F13" s="165">
        <f t="shared" ref="F13:G13" si="1">F14+F15</f>
        <v>12243550</v>
      </c>
      <c r="G13" s="165">
        <f t="shared" si="1"/>
        <v>11856250</v>
      </c>
    </row>
    <row r="14" spans="1:7" ht="25.5" x14ac:dyDescent="0.2">
      <c r="A14" s="69">
        <v>63</v>
      </c>
      <c r="B14" s="12" t="s">
        <v>20</v>
      </c>
      <c r="C14" s="16">
        <v>7538000</v>
      </c>
      <c r="D14" s="166">
        <v>12302632</v>
      </c>
      <c r="E14" s="166">
        <v>12067000</v>
      </c>
      <c r="F14" s="166">
        <v>11990550</v>
      </c>
      <c r="G14" s="166">
        <v>11603250</v>
      </c>
    </row>
    <row r="15" spans="1:7" ht="15" customHeight="1" x14ac:dyDescent="0.2">
      <c r="A15" s="69">
        <v>67</v>
      </c>
      <c r="B15" s="12" t="s">
        <v>68</v>
      </c>
      <c r="C15" s="16">
        <v>0</v>
      </c>
      <c r="D15" s="167">
        <v>0</v>
      </c>
      <c r="E15" s="167">
        <v>506000</v>
      </c>
      <c r="F15" s="167">
        <v>253000</v>
      </c>
      <c r="G15" s="167">
        <v>253000</v>
      </c>
    </row>
    <row r="16" spans="1:7" ht="28.5" customHeight="1" x14ac:dyDescent="0.2">
      <c r="A16" s="52"/>
      <c r="B16" s="53"/>
      <c r="C16" s="51"/>
      <c r="D16" s="54"/>
      <c r="E16" s="54"/>
      <c r="F16" s="54"/>
      <c r="G16" s="54"/>
    </row>
    <row r="17" spans="1:7" ht="25.5" customHeight="1" x14ac:dyDescent="0.2">
      <c r="A17" s="47" t="s">
        <v>86</v>
      </c>
      <c r="B17" s="47" t="s">
        <v>67</v>
      </c>
      <c r="C17" s="48" t="s">
        <v>63</v>
      </c>
      <c r="D17" s="48" t="s">
        <v>64</v>
      </c>
      <c r="E17" s="49" t="s">
        <v>66</v>
      </c>
      <c r="F17" s="49" t="s">
        <v>60</v>
      </c>
      <c r="G17" s="49" t="s">
        <v>65</v>
      </c>
    </row>
    <row r="18" spans="1:7" ht="12.75" customHeight="1" x14ac:dyDescent="0.2">
      <c r="A18" s="172">
        <v>1</v>
      </c>
      <c r="B18" s="173">
        <v>2</v>
      </c>
      <c r="C18" s="174">
        <v>3</v>
      </c>
      <c r="D18" s="174">
        <v>4</v>
      </c>
      <c r="E18" s="175">
        <v>5</v>
      </c>
      <c r="F18" s="175">
        <v>6</v>
      </c>
      <c r="G18" s="175">
        <v>7</v>
      </c>
    </row>
    <row r="19" spans="1:7" ht="15" customHeight="1" x14ac:dyDescent="0.2">
      <c r="A19" s="70"/>
      <c r="B19" s="58" t="s">
        <v>42</v>
      </c>
      <c r="C19" s="59">
        <f>C20+C25</f>
        <v>8999074.4299999997</v>
      </c>
      <c r="D19" s="168">
        <f t="shared" ref="D19:G19" si="2">D20+D25</f>
        <v>12288925</v>
      </c>
      <c r="E19" s="168">
        <f t="shared" si="2"/>
        <v>12573000</v>
      </c>
      <c r="F19" s="168">
        <f t="shared" si="2"/>
        <v>12243550</v>
      </c>
      <c r="G19" s="168">
        <f t="shared" si="2"/>
        <v>11856250</v>
      </c>
    </row>
    <row r="20" spans="1:7" ht="15" customHeight="1" x14ac:dyDescent="0.2">
      <c r="A20" s="68">
        <v>3</v>
      </c>
      <c r="B20" s="13" t="s">
        <v>7</v>
      </c>
      <c r="C20" s="15">
        <f>C21+C22+C23+C24</f>
        <v>8721067.9800000004</v>
      </c>
      <c r="D20" s="165">
        <f t="shared" ref="D20:G20" si="3">D21+D22+D23+D24</f>
        <v>11666805</v>
      </c>
      <c r="E20" s="165">
        <f t="shared" si="3"/>
        <v>12048360</v>
      </c>
      <c r="F20" s="165">
        <f t="shared" si="3"/>
        <v>11733050</v>
      </c>
      <c r="G20" s="165">
        <f t="shared" si="3"/>
        <v>11305750</v>
      </c>
    </row>
    <row r="21" spans="1:7" ht="15" customHeight="1" x14ac:dyDescent="0.2">
      <c r="A21" s="72" t="s">
        <v>52</v>
      </c>
      <c r="B21" s="12" t="s">
        <v>8</v>
      </c>
      <c r="C21" s="16">
        <v>1757540.47</v>
      </c>
      <c r="D21" s="169">
        <v>2094780</v>
      </c>
      <c r="E21" s="169">
        <v>2326300</v>
      </c>
      <c r="F21" s="169">
        <v>2557800</v>
      </c>
      <c r="G21" s="169">
        <v>2679000</v>
      </c>
    </row>
    <row r="22" spans="1:7" ht="15" customHeight="1" x14ac:dyDescent="0.2">
      <c r="A22" s="72" t="s">
        <v>53</v>
      </c>
      <c r="B22" s="57" t="s">
        <v>17</v>
      </c>
      <c r="C22" s="16">
        <v>6963492.2400000002</v>
      </c>
      <c r="D22" s="169">
        <v>9571935</v>
      </c>
      <c r="E22" s="169">
        <v>9638510</v>
      </c>
      <c r="F22" s="169">
        <v>9133200</v>
      </c>
      <c r="G22" s="169">
        <v>8584700</v>
      </c>
    </row>
    <row r="23" spans="1:7" ht="15" customHeight="1" x14ac:dyDescent="0.2">
      <c r="A23" s="72" t="s">
        <v>49</v>
      </c>
      <c r="B23" s="73" t="s">
        <v>70</v>
      </c>
      <c r="C23" s="16">
        <v>35.270000000000003</v>
      </c>
      <c r="D23" s="169">
        <v>90</v>
      </c>
      <c r="E23" s="169">
        <v>50</v>
      </c>
      <c r="F23" s="169">
        <v>50</v>
      </c>
      <c r="G23" s="169">
        <v>50</v>
      </c>
    </row>
    <row r="24" spans="1:7" ht="15" customHeight="1" x14ac:dyDescent="0.2">
      <c r="A24" s="72" t="s">
        <v>69</v>
      </c>
      <c r="B24" s="73" t="s">
        <v>71</v>
      </c>
      <c r="C24" s="16">
        <v>0</v>
      </c>
      <c r="D24" s="166">
        <v>0</v>
      </c>
      <c r="E24" s="169">
        <v>83500</v>
      </c>
      <c r="F24" s="169">
        <v>42000</v>
      </c>
      <c r="G24" s="169">
        <v>42000</v>
      </c>
    </row>
    <row r="25" spans="1:7" ht="15" customHeight="1" x14ac:dyDescent="0.2">
      <c r="A25" s="68">
        <v>4</v>
      </c>
      <c r="B25" s="14" t="s">
        <v>9</v>
      </c>
      <c r="C25" s="15">
        <f>C26+C27</f>
        <v>278006.45</v>
      </c>
      <c r="D25" s="165">
        <f>D26+D27</f>
        <v>622120</v>
      </c>
      <c r="E25" s="170">
        <f>E26+E27</f>
        <v>524640</v>
      </c>
      <c r="F25" s="170">
        <f t="shared" ref="F25:G25" si="4">F26+F27</f>
        <v>510500</v>
      </c>
      <c r="G25" s="170">
        <f t="shared" si="4"/>
        <v>550500</v>
      </c>
    </row>
    <row r="26" spans="1:7" ht="15" customHeight="1" x14ac:dyDescent="0.2">
      <c r="A26" s="74">
        <v>41</v>
      </c>
      <c r="B26" s="55" t="s">
        <v>10</v>
      </c>
      <c r="C26" s="63">
        <v>560.39</v>
      </c>
      <c r="D26" s="166">
        <v>0</v>
      </c>
      <c r="E26" s="171">
        <v>0</v>
      </c>
      <c r="F26" s="171">
        <v>0</v>
      </c>
      <c r="G26" s="171">
        <v>0</v>
      </c>
    </row>
    <row r="27" spans="1:7" ht="15" customHeight="1" x14ac:dyDescent="0.2">
      <c r="A27" s="74">
        <v>42</v>
      </c>
      <c r="B27" s="56" t="s">
        <v>55</v>
      </c>
      <c r="C27" s="16">
        <v>277446.06</v>
      </c>
      <c r="D27" s="169">
        <v>622120</v>
      </c>
      <c r="E27" s="169">
        <v>524640</v>
      </c>
      <c r="F27" s="169">
        <v>510500</v>
      </c>
      <c r="G27" s="169">
        <v>550500</v>
      </c>
    </row>
  </sheetData>
  <mergeCells count="4">
    <mergeCell ref="A4:G4"/>
    <mergeCell ref="A6:G6"/>
    <mergeCell ref="A8:G8"/>
    <mergeCell ref="A1:G1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3"/>
  <sheetViews>
    <sheetView zoomScaleNormal="100" workbookViewId="0">
      <selection activeCell="A4" sqref="A4:F4"/>
    </sheetView>
  </sheetViews>
  <sheetFormatPr defaultRowHeight="12.75" x14ac:dyDescent="0.2"/>
  <cols>
    <col min="1" max="1" width="44.7109375" style="46" customWidth="1"/>
    <col min="2" max="6" width="19.42578125" style="76" customWidth="1"/>
    <col min="7" max="8" width="25.28515625" style="46" customWidth="1"/>
    <col min="9" max="16384" width="9.140625" style="46"/>
  </cols>
  <sheetData>
    <row r="1" spans="1:8" ht="15.75" x14ac:dyDescent="0.2">
      <c r="A1" s="195" t="s">
        <v>91</v>
      </c>
      <c r="B1" s="195"/>
      <c r="C1" s="195"/>
      <c r="D1" s="195"/>
      <c r="E1" s="195"/>
      <c r="F1" s="195"/>
      <c r="G1" s="195"/>
      <c r="H1" s="43"/>
    </row>
    <row r="2" spans="1:8" ht="15.75" x14ac:dyDescent="0.2">
      <c r="A2" s="196"/>
      <c r="B2" s="196"/>
      <c r="C2" s="196"/>
      <c r="D2" s="196"/>
      <c r="E2" s="196"/>
      <c r="F2" s="196"/>
      <c r="G2" s="196"/>
      <c r="H2" s="43"/>
    </row>
    <row r="3" spans="1:8" ht="15.75" x14ac:dyDescent="0.2">
      <c r="A3" s="196"/>
      <c r="B3" s="196"/>
      <c r="C3" s="196"/>
      <c r="D3" s="196"/>
      <c r="E3" s="196"/>
      <c r="F3" s="196"/>
      <c r="G3" s="196"/>
      <c r="H3" s="43"/>
    </row>
    <row r="4" spans="1:8" ht="15.6" customHeight="1" x14ac:dyDescent="0.2">
      <c r="A4" s="140" t="s">
        <v>40</v>
      </c>
      <c r="B4" s="140"/>
      <c r="C4" s="140"/>
      <c r="D4" s="140"/>
      <c r="E4" s="140"/>
      <c r="F4" s="140"/>
      <c r="G4" s="83"/>
      <c r="H4" s="83"/>
    </row>
    <row r="5" spans="1:8" ht="15.6" customHeight="1" x14ac:dyDescent="0.2">
      <c r="A5" s="77"/>
      <c r="B5" s="77"/>
      <c r="C5" s="77"/>
      <c r="D5" s="77"/>
      <c r="E5" s="77"/>
      <c r="F5" s="77"/>
      <c r="G5" s="83"/>
      <c r="H5" s="83"/>
    </row>
    <row r="6" spans="1:8" ht="15.6" customHeight="1" x14ac:dyDescent="0.2">
      <c r="A6" s="77"/>
      <c r="B6" s="77"/>
      <c r="C6" s="77"/>
      <c r="D6" s="77"/>
      <c r="E6" s="77"/>
      <c r="F6" s="77"/>
      <c r="G6" s="83"/>
      <c r="H6" s="83"/>
    </row>
    <row r="7" spans="1:8" x14ac:dyDescent="0.2">
      <c r="A7" s="43"/>
      <c r="B7" s="45"/>
      <c r="C7" s="45"/>
      <c r="D7" s="45"/>
      <c r="E7" s="45"/>
      <c r="F7" s="45"/>
      <c r="G7" s="78"/>
      <c r="H7" s="78"/>
    </row>
    <row r="8" spans="1:8" ht="25.5" customHeight="1" x14ac:dyDescent="0.2">
      <c r="A8" s="79" t="s">
        <v>11</v>
      </c>
      <c r="B8" s="80" t="s">
        <v>63</v>
      </c>
      <c r="C8" s="80" t="s">
        <v>64</v>
      </c>
      <c r="D8" s="49" t="s">
        <v>66</v>
      </c>
      <c r="E8" s="49" t="s">
        <v>60</v>
      </c>
      <c r="F8" s="49" t="s">
        <v>65</v>
      </c>
    </row>
    <row r="9" spans="1:8" ht="11.25" customHeight="1" x14ac:dyDescent="0.2">
      <c r="A9" s="176">
        <v>1</v>
      </c>
      <c r="B9" s="177">
        <v>2</v>
      </c>
      <c r="C9" s="177">
        <v>3</v>
      </c>
      <c r="D9" s="175">
        <v>4</v>
      </c>
      <c r="E9" s="175">
        <v>5</v>
      </c>
      <c r="F9" s="175">
        <v>6</v>
      </c>
    </row>
    <row r="10" spans="1:8" x14ac:dyDescent="0.2">
      <c r="A10" s="13" t="s">
        <v>41</v>
      </c>
      <c r="B10" s="8">
        <f>B11</f>
        <v>7538000</v>
      </c>
      <c r="C10" s="178">
        <f t="shared" ref="C10:F11" si="0">C11</f>
        <v>12302632</v>
      </c>
      <c r="D10" s="178">
        <f t="shared" si="0"/>
        <v>12573000</v>
      </c>
      <c r="E10" s="178">
        <f t="shared" si="0"/>
        <v>12243550</v>
      </c>
      <c r="F10" s="178">
        <f t="shared" si="0"/>
        <v>11856250</v>
      </c>
    </row>
    <row r="11" spans="1:8" x14ac:dyDescent="0.2">
      <c r="A11" s="13" t="s">
        <v>58</v>
      </c>
      <c r="B11" s="8">
        <f>B12</f>
        <v>7538000</v>
      </c>
      <c r="C11" s="178">
        <f t="shared" si="0"/>
        <v>12302632</v>
      </c>
      <c r="D11" s="178">
        <f>D12+D13+D14</f>
        <v>12573000</v>
      </c>
      <c r="E11" s="178">
        <f>E12+E13+E14</f>
        <v>12243550</v>
      </c>
      <c r="F11" s="178">
        <f>F12+F13+F14</f>
        <v>11856250</v>
      </c>
    </row>
    <row r="12" spans="1:8" x14ac:dyDescent="0.2">
      <c r="A12" s="60" t="s">
        <v>59</v>
      </c>
      <c r="B12" s="81">
        <v>7538000</v>
      </c>
      <c r="C12" s="179">
        <f>' Račun prihoda i rashoda-ekonom'!D12</f>
        <v>12302632</v>
      </c>
      <c r="D12" s="179">
        <v>11970000</v>
      </c>
      <c r="E12" s="180">
        <v>11867050</v>
      </c>
      <c r="F12" s="169">
        <v>11531250</v>
      </c>
    </row>
    <row r="13" spans="1:8" x14ac:dyDescent="0.2">
      <c r="A13" s="61" t="s">
        <v>73</v>
      </c>
      <c r="B13" s="84">
        <v>0</v>
      </c>
      <c r="C13" s="181">
        <v>0</v>
      </c>
      <c r="D13" s="169">
        <v>506000</v>
      </c>
      <c r="E13" s="169">
        <v>253000</v>
      </c>
      <c r="F13" s="169">
        <v>253000</v>
      </c>
    </row>
    <row r="14" spans="1:8" x14ac:dyDescent="0.2">
      <c r="A14" s="62" t="s">
        <v>72</v>
      </c>
      <c r="B14" s="84">
        <v>0</v>
      </c>
      <c r="C14" s="181">
        <v>0</v>
      </c>
      <c r="D14" s="169">
        <v>97000</v>
      </c>
      <c r="E14" s="169">
        <v>123500</v>
      </c>
      <c r="F14" s="169">
        <v>72000</v>
      </c>
    </row>
    <row r="15" spans="1:8" x14ac:dyDescent="0.2">
      <c r="B15" s="85"/>
      <c r="C15" s="85"/>
      <c r="D15" s="86"/>
      <c r="E15" s="86"/>
      <c r="F15" s="86"/>
    </row>
    <row r="16" spans="1:8" x14ac:dyDescent="0.2">
      <c r="B16" s="85"/>
      <c r="C16" s="85"/>
      <c r="D16" s="86"/>
      <c r="E16" s="86"/>
      <c r="F16" s="86"/>
    </row>
    <row r="17" spans="1:6" ht="25.5" x14ac:dyDescent="0.2">
      <c r="A17" s="79" t="s">
        <v>11</v>
      </c>
      <c r="B17" s="80" t="s">
        <v>63</v>
      </c>
      <c r="C17" s="80" t="s">
        <v>64</v>
      </c>
      <c r="D17" s="49" t="s">
        <v>66</v>
      </c>
      <c r="E17" s="49" t="s">
        <v>60</v>
      </c>
      <c r="F17" s="49" t="s">
        <v>65</v>
      </c>
    </row>
    <row r="18" spans="1:6" ht="11.25" customHeight="1" x14ac:dyDescent="0.2">
      <c r="A18" s="176">
        <v>1</v>
      </c>
      <c r="B18" s="177">
        <v>2</v>
      </c>
      <c r="C18" s="177">
        <v>3</v>
      </c>
      <c r="D18" s="175">
        <v>4</v>
      </c>
      <c r="E18" s="175">
        <v>5</v>
      </c>
      <c r="F18" s="175">
        <v>6</v>
      </c>
    </row>
    <row r="19" spans="1:6" x14ac:dyDescent="0.2">
      <c r="A19" s="82" t="s">
        <v>42</v>
      </c>
      <c r="B19" s="117">
        <f>B20</f>
        <v>8999074.4299999997</v>
      </c>
      <c r="C19" s="182">
        <f>C20</f>
        <v>12288925</v>
      </c>
      <c r="D19" s="183">
        <f>D20</f>
        <v>12573000</v>
      </c>
      <c r="E19" s="183">
        <f>E20</f>
        <v>12243550</v>
      </c>
      <c r="F19" s="183">
        <f>F20</f>
        <v>11856250</v>
      </c>
    </row>
    <row r="20" spans="1:6" x14ac:dyDescent="0.2">
      <c r="A20" s="13" t="s">
        <v>58</v>
      </c>
      <c r="B20" s="117">
        <f>B21+B22+B23</f>
        <v>8999074.4299999997</v>
      </c>
      <c r="C20" s="182">
        <f>C21+C22+C23</f>
        <v>12288925</v>
      </c>
      <c r="D20" s="183">
        <f>D21+D22+D23</f>
        <v>12573000</v>
      </c>
      <c r="E20" s="183">
        <f>E21+E22+E23</f>
        <v>12243550</v>
      </c>
      <c r="F20" s="183">
        <f>F21+F22+F23</f>
        <v>11856250</v>
      </c>
    </row>
    <row r="21" spans="1:6" x14ac:dyDescent="0.2">
      <c r="A21" s="60" t="s">
        <v>59</v>
      </c>
      <c r="B21" s="84">
        <v>8999074.4299999997</v>
      </c>
      <c r="C21" s="181">
        <v>12288925</v>
      </c>
      <c r="D21" s="89">
        <v>11970000</v>
      </c>
      <c r="E21" s="89">
        <v>11867050</v>
      </c>
      <c r="F21" s="89">
        <v>11531250</v>
      </c>
    </row>
    <row r="22" spans="1:6" x14ac:dyDescent="0.2">
      <c r="A22" s="61" t="s">
        <v>73</v>
      </c>
      <c r="B22" s="84">
        <v>0</v>
      </c>
      <c r="C22" s="181">
        <v>0</v>
      </c>
      <c r="D22" s="89">
        <v>506000</v>
      </c>
      <c r="E22" s="89">
        <v>253000</v>
      </c>
      <c r="F22" s="89">
        <v>253000</v>
      </c>
    </row>
    <row r="23" spans="1:6" x14ac:dyDescent="0.2">
      <c r="A23" s="62" t="s">
        <v>72</v>
      </c>
      <c r="B23" s="84">
        <v>0</v>
      </c>
      <c r="C23" s="181">
        <v>0</v>
      </c>
      <c r="D23" s="89">
        <v>97000</v>
      </c>
      <c r="E23" s="89">
        <v>123500</v>
      </c>
      <c r="F23" s="89">
        <v>72000</v>
      </c>
    </row>
  </sheetData>
  <mergeCells count="2">
    <mergeCell ref="A4:F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1"/>
  <sheetViews>
    <sheetView zoomScaleNormal="100" workbookViewId="0">
      <selection sqref="A1:G1"/>
    </sheetView>
  </sheetViews>
  <sheetFormatPr defaultRowHeight="12.75" x14ac:dyDescent="0.2"/>
  <cols>
    <col min="1" max="1" width="44.7109375" style="46" customWidth="1"/>
    <col min="2" max="4" width="19.42578125" style="76" customWidth="1"/>
    <col min="5" max="5" width="21.85546875" style="76" customWidth="1"/>
    <col min="6" max="6" width="19.42578125" style="76" customWidth="1"/>
    <col min="7" max="8" width="25.28515625" style="46" customWidth="1"/>
    <col min="9" max="16384" width="9.140625" style="46"/>
  </cols>
  <sheetData>
    <row r="1" spans="1:8" ht="15.75" customHeight="1" x14ac:dyDescent="0.2">
      <c r="A1" s="195" t="s">
        <v>91</v>
      </c>
      <c r="B1" s="195"/>
      <c r="C1" s="195"/>
      <c r="D1" s="195"/>
      <c r="E1" s="195"/>
      <c r="F1" s="195"/>
      <c r="G1" s="195"/>
      <c r="H1" s="43"/>
    </row>
    <row r="2" spans="1:8" ht="15.75" customHeight="1" x14ac:dyDescent="0.2">
      <c r="A2" s="196"/>
      <c r="B2" s="196"/>
      <c r="C2" s="196"/>
      <c r="D2" s="196"/>
      <c r="E2" s="196"/>
      <c r="F2" s="196"/>
      <c r="G2" s="196"/>
      <c r="H2" s="43"/>
    </row>
    <row r="3" spans="1:8" ht="15.75" customHeight="1" x14ac:dyDescent="0.2">
      <c r="A3" s="196"/>
      <c r="B3" s="196"/>
      <c r="C3" s="196"/>
      <c r="D3" s="196"/>
      <c r="E3" s="196"/>
      <c r="F3" s="196"/>
      <c r="G3" s="196"/>
      <c r="H3" s="43"/>
    </row>
    <row r="4" spans="1:8" ht="15.6" customHeight="1" x14ac:dyDescent="0.2">
      <c r="A4" s="140" t="s">
        <v>43</v>
      </c>
      <c r="B4" s="140"/>
      <c r="C4" s="140"/>
      <c r="D4" s="140"/>
      <c r="E4" s="140"/>
      <c r="F4" s="140"/>
      <c r="G4" s="83"/>
      <c r="H4" s="83"/>
    </row>
    <row r="5" spans="1:8" ht="15.6" customHeight="1" x14ac:dyDescent="0.2">
      <c r="A5" s="77"/>
      <c r="B5" s="77"/>
      <c r="C5" s="77"/>
      <c r="D5" s="77"/>
      <c r="E5" s="77"/>
      <c r="F5" s="77"/>
      <c r="G5" s="83"/>
      <c r="H5" s="83"/>
    </row>
    <row r="6" spans="1:8" x14ac:dyDescent="0.2">
      <c r="A6" s="43"/>
      <c r="B6" s="45"/>
      <c r="C6" s="45"/>
      <c r="D6" s="45"/>
      <c r="E6" s="45"/>
      <c r="F6" s="45"/>
      <c r="G6" s="78"/>
      <c r="H6" s="78"/>
    </row>
    <row r="7" spans="1:8" ht="25.5" customHeight="1" x14ac:dyDescent="0.2">
      <c r="A7" s="79" t="s">
        <v>11</v>
      </c>
      <c r="B7" s="80" t="s">
        <v>63</v>
      </c>
      <c r="C7" s="80" t="s">
        <v>64</v>
      </c>
      <c r="D7" s="49" t="s">
        <v>66</v>
      </c>
      <c r="E7" s="49" t="s">
        <v>60</v>
      </c>
      <c r="F7" s="49" t="s">
        <v>65</v>
      </c>
    </row>
    <row r="8" spans="1:8" x14ac:dyDescent="0.2">
      <c r="A8" s="176">
        <v>1</v>
      </c>
      <c r="B8" s="177">
        <v>2</v>
      </c>
      <c r="C8" s="177">
        <v>3</v>
      </c>
      <c r="D8" s="175">
        <v>4</v>
      </c>
      <c r="E8" s="175">
        <v>5</v>
      </c>
      <c r="F8" s="175">
        <v>6</v>
      </c>
    </row>
    <row r="9" spans="1:8" x14ac:dyDescent="0.2">
      <c r="A9" s="13" t="s">
        <v>42</v>
      </c>
      <c r="B9" s="87">
        <f>B10</f>
        <v>8999074.4299999997</v>
      </c>
      <c r="C9" s="89">
        <f t="shared" ref="C9:F10" si="0">C10</f>
        <v>12288925</v>
      </c>
      <c r="D9" s="89">
        <f t="shared" si="0"/>
        <v>12573000</v>
      </c>
      <c r="E9" s="89">
        <f t="shared" si="0"/>
        <v>12243550</v>
      </c>
      <c r="F9" s="89">
        <f t="shared" si="0"/>
        <v>11856250</v>
      </c>
    </row>
    <row r="10" spans="1:8" x14ac:dyDescent="0.2">
      <c r="A10" s="13" t="s">
        <v>56</v>
      </c>
      <c r="B10" s="87">
        <f>B11</f>
        <v>8999074.4299999997</v>
      </c>
      <c r="C10" s="89">
        <f>C11</f>
        <v>12288925</v>
      </c>
      <c r="D10" s="89">
        <f t="shared" si="0"/>
        <v>12573000</v>
      </c>
      <c r="E10" s="89">
        <f t="shared" si="0"/>
        <v>12243550</v>
      </c>
      <c r="F10" s="89">
        <f t="shared" si="0"/>
        <v>11856250</v>
      </c>
    </row>
    <row r="11" spans="1:8" x14ac:dyDescent="0.2">
      <c r="A11" s="88" t="s">
        <v>57</v>
      </c>
      <c r="B11" s="84">
        <v>8999074.4299999997</v>
      </c>
      <c r="C11" s="89">
        <v>12288925</v>
      </c>
      <c r="D11" s="89">
        <v>12573000</v>
      </c>
      <c r="E11" s="89">
        <v>12243550</v>
      </c>
      <c r="F11" s="89">
        <v>11856250</v>
      </c>
    </row>
  </sheetData>
  <mergeCells count="2">
    <mergeCell ref="A4:F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16"/>
  <sheetViews>
    <sheetView zoomScaleNormal="100" workbookViewId="0">
      <selection activeCell="B7" sqref="B7"/>
    </sheetView>
  </sheetViews>
  <sheetFormatPr defaultRowHeight="12.75" x14ac:dyDescent="0.2"/>
  <cols>
    <col min="1" max="1" width="10.42578125" style="46" customWidth="1"/>
    <col min="2" max="2" width="44.7109375" style="46" customWidth="1"/>
    <col min="3" max="7" width="19.42578125" style="46" customWidth="1"/>
    <col min="8" max="9" width="25.28515625" style="46" customWidth="1"/>
    <col min="10" max="16384" width="9.140625" style="46"/>
  </cols>
  <sheetData>
    <row r="1" spans="1:9" ht="15.75" x14ac:dyDescent="0.2">
      <c r="A1" s="195" t="s">
        <v>91</v>
      </c>
      <c r="B1" s="195"/>
      <c r="C1" s="195"/>
      <c r="D1" s="195"/>
      <c r="E1" s="195"/>
      <c r="F1" s="195"/>
      <c r="G1" s="195"/>
      <c r="H1" s="43"/>
      <c r="I1" s="43"/>
    </row>
    <row r="2" spans="1:9" ht="15.75" x14ac:dyDescent="0.2">
      <c r="A2" s="196"/>
      <c r="B2" s="196"/>
      <c r="C2" s="196"/>
      <c r="D2" s="196"/>
      <c r="E2" s="196"/>
      <c r="F2" s="196"/>
      <c r="G2" s="196"/>
      <c r="H2" s="43"/>
      <c r="I2" s="43"/>
    </row>
    <row r="3" spans="1:9" ht="15.75" x14ac:dyDescent="0.2">
      <c r="A3" s="77"/>
      <c r="B3" s="77"/>
      <c r="C3" s="77"/>
      <c r="D3" s="77"/>
      <c r="E3" s="77"/>
      <c r="F3" s="77"/>
      <c r="G3" s="77"/>
      <c r="H3" s="43"/>
      <c r="I3" s="43"/>
    </row>
    <row r="4" spans="1:9" ht="15.75" x14ac:dyDescent="0.2">
      <c r="A4" s="140" t="s">
        <v>16</v>
      </c>
      <c r="B4" s="140"/>
      <c r="C4" s="140"/>
      <c r="D4" s="140"/>
      <c r="E4" s="140"/>
      <c r="F4" s="140"/>
      <c r="G4" s="140"/>
      <c r="H4" s="78"/>
      <c r="I4" s="78"/>
    </row>
    <row r="5" spans="1:9" ht="15.75" x14ac:dyDescent="0.2">
      <c r="A5" s="77"/>
      <c r="B5" s="77"/>
      <c r="C5" s="77"/>
      <c r="D5" s="77"/>
      <c r="E5" s="77"/>
      <c r="F5" s="77"/>
      <c r="G5" s="77"/>
      <c r="H5" s="78"/>
      <c r="I5" s="78"/>
    </row>
    <row r="6" spans="1:9" ht="15.75" x14ac:dyDescent="0.2">
      <c r="A6" s="140" t="s">
        <v>12</v>
      </c>
      <c r="B6" s="140"/>
      <c r="C6" s="140"/>
      <c r="D6" s="140"/>
      <c r="E6" s="140"/>
      <c r="F6" s="140"/>
      <c r="G6" s="140"/>
      <c r="H6" s="93"/>
      <c r="I6" s="93"/>
    </row>
    <row r="7" spans="1:9" ht="15.75" x14ac:dyDescent="0.2">
      <c r="A7" s="77"/>
      <c r="B7" s="77"/>
      <c r="C7" s="77"/>
      <c r="D7" s="77"/>
      <c r="E7" s="77"/>
      <c r="F7" s="77"/>
      <c r="G7" s="77"/>
      <c r="H7" s="78"/>
      <c r="I7" s="78"/>
    </row>
    <row r="8" spans="1:9" ht="15.75" x14ac:dyDescent="0.2">
      <c r="A8" s="140" t="s">
        <v>44</v>
      </c>
      <c r="B8" s="140"/>
      <c r="C8" s="140"/>
      <c r="D8" s="140"/>
      <c r="E8" s="140"/>
      <c r="F8" s="140"/>
      <c r="G8" s="140"/>
      <c r="H8" s="83"/>
      <c r="I8" s="83"/>
    </row>
    <row r="9" spans="1:9" ht="15.75" x14ac:dyDescent="0.2">
      <c r="A9" s="77"/>
      <c r="B9" s="77"/>
      <c r="C9" s="77"/>
      <c r="D9" s="77"/>
      <c r="E9" s="77"/>
      <c r="F9" s="77"/>
      <c r="G9" s="77"/>
      <c r="H9" s="78"/>
      <c r="I9" s="78"/>
    </row>
    <row r="10" spans="1:9" ht="25.5" customHeight="1" x14ac:dyDescent="0.2">
      <c r="A10" s="67" t="s">
        <v>87</v>
      </c>
      <c r="B10" s="47" t="s">
        <v>11</v>
      </c>
      <c r="C10" s="90" t="s">
        <v>63</v>
      </c>
      <c r="D10" s="90" t="s">
        <v>64</v>
      </c>
      <c r="E10" s="79" t="s">
        <v>66</v>
      </c>
      <c r="F10" s="79" t="s">
        <v>60</v>
      </c>
      <c r="G10" s="79" t="s">
        <v>65</v>
      </c>
    </row>
    <row r="11" spans="1:9" x14ac:dyDescent="0.2">
      <c r="A11" s="184">
        <v>1</v>
      </c>
      <c r="B11" s="176">
        <v>2</v>
      </c>
      <c r="C11" s="185">
        <v>3</v>
      </c>
      <c r="D11" s="185">
        <v>4</v>
      </c>
      <c r="E11" s="176">
        <v>5</v>
      </c>
      <c r="F11" s="176">
        <v>6</v>
      </c>
      <c r="G11" s="176">
        <v>7</v>
      </c>
    </row>
    <row r="12" spans="1:9" x14ac:dyDescent="0.2">
      <c r="A12" s="68">
        <v>8</v>
      </c>
      <c r="B12" s="13" t="s">
        <v>13</v>
      </c>
      <c r="C12" s="186">
        <v>0</v>
      </c>
      <c r="D12" s="186">
        <v>0</v>
      </c>
      <c r="E12" s="187">
        <v>0</v>
      </c>
      <c r="F12" s="187">
        <v>0</v>
      </c>
      <c r="G12" s="187">
        <v>0</v>
      </c>
    </row>
    <row r="13" spans="1:9" x14ac:dyDescent="0.2">
      <c r="A13" s="69">
        <v>84</v>
      </c>
      <c r="B13" s="12" t="s">
        <v>18</v>
      </c>
      <c r="C13" s="188"/>
      <c r="D13" s="188"/>
      <c r="E13" s="171"/>
      <c r="F13" s="171"/>
      <c r="G13" s="171"/>
    </row>
    <row r="14" spans="1:9" x14ac:dyDescent="0.2">
      <c r="A14" s="91"/>
      <c r="B14" s="88"/>
      <c r="C14" s="189"/>
      <c r="D14" s="189"/>
      <c r="E14" s="171"/>
      <c r="F14" s="171"/>
      <c r="G14" s="171"/>
    </row>
    <row r="15" spans="1:9" ht="23.65" customHeight="1" x14ac:dyDescent="0.2">
      <c r="A15" s="92">
        <v>5</v>
      </c>
      <c r="B15" s="14" t="s">
        <v>14</v>
      </c>
      <c r="C15" s="186">
        <v>0</v>
      </c>
      <c r="D15" s="186">
        <v>0</v>
      </c>
      <c r="E15" s="187">
        <v>0</v>
      </c>
      <c r="F15" s="187">
        <v>0</v>
      </c>
      <c r="G15" s="187">
        <v>0</v>
      </c>
    </row>
    <row r="16" spans="1:9" ht="25.5" x14ac:dyDescent="0.2">
      <c r="A16" s="69">
        <v>54</v>
      </c>
      <c r="B16" s="55" t="s">
        <v>19</v>
      </c>
      <c r="C16" s="189"/>
      <c r="D16" s="189"/>
      <c r="E16" s="171"/>
      <c r="F16" s="171"/>
      <c r="G16" s="171"/>
    </row>
  </sheetData>
  <mergeCells count="4">
    <mergeCell ref="A4:G4"/>
    <mergeCell ref="A6:G6"/>
    <mergeCell ref="A8:G8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27"/>
  <sheetViews>
    <sheetView zoomScaleNormal="100" workbookViewId="0">
      <selection activeCell="A20" sqref="A20"/>
    </sheetView>
  </sheetViews>
  <sheetFormatPr defaultRowHeight="12.75" x14ac:dyDescent="0.2"/>
  <cols>
    <col min="1" max="1" width="44.7109375" style="46" customWidth="1"/>
    <col min="2" max="6" width="19.42578125" style="46" customWidth="1"/>
    <col min="7" max="8" width="25.28515625" style="46" customWidth="1"/>
    <col min="9" max="16384" width="9.140625" style="46"/>
  </cols>
  <sheetData>
    <row r="1" spans="1:8" ht="15.75" x14ac:dyDescent="0.2">
      <c r="A1" s="195" t="s">
        <v>91</v>
      </c>
      <c r="B1" s="195"/>
      <c r="C1" s="195"/>
      <c r="D1" s="195"/>
      <c r="E1" s="195"/>
      <c r="F1" s="195"/>
      <c r="G1" s="195"/>
      <c r="H1" s="43"/>
    </row>
    <row r="2" spans="1:8" ht="15.75" x14ac:dyDescent="0.2">
      <c r="A2" s="196"/>
      <c r="B2" s="196"/>
      <c r="C2" s="196"/>
      <c r="D2" s="196"/>
      <c r="E2" s="196"/>
      <c r="F2" s="196"/>
      <c r="G2" s="196"/>
      <c r="H2" s="43"/>
    </row>
    <row r="3" spans="1:8" ht="15.75" x14ac:dyDescent="0.2">
      <c r="A3" s="196"/>
      <c r="B3" s="196"/>
      <c r="C3" s="196"/>
      <c r="D3" s="196"/>
      <c r="E3" s="196"/>
      <c r="F3" s="196"/>
      <c r="G3" s="196"/>
      <c r="H3" s="43"/>
    </row>
    <row r="4" spans="1:8" ht="15.6" customHeight="1" x14ac:dyDescent="0.2">
      <c r="A4" s="140" t="s">
        <v>45</v>
      </c>
      <c r="B4" s="140"/>
      <c r="C4" s="140"/>
      <c r="D4" s="140"/>
      <c r="E4" s="140"/>
      <c r="F4" s="140"/>
      <c r="G4" s="83"/>
      <c r="H4" s="83"/>
    </row>
    <row r="5" spans="1:8" ht="15.6" customHeight="1" x14ac:dyDescent="0.2">
      <c r="A5" s="77"/>
      <c r="B5" s="77"/>
      <c r="C5" s="77"/>
      <c r="D5" s="77"/>
      <c r="E5" s="77"/>
      <c r="F5" s="77"/>
      <c r="G5" s="83"/>
      <c r="H5" s="83"/>
    </row>
    <row r="6" spans="1:8" ht="25.5" customHeight="1" x14ac:dyDescent="0.2">
      <c r="A6" s="79" t="s">
        <v>11</v>
      </c>
      <c r="B6" s="90" t="s">
        <v>63</v>
      </c>
      <c r="C6" s="90" t="s">
        <v>64</v>
      </c>
      <c r="D6" s="79" t="s">
        <v>66</v>
      </c>
      <c r="E6" s="79" t="s">
        <v>60</v>
      </c>
      <c r="F6" s="79" t="s">
        <v>65</v>
      </c>
    </row>
    <row r="7" spans="1:8" x14ac:dyDescent="0.2">
      <c r="A7" s="176">
        <v>1</v>
      </c>
      <c r="B7" s="185">
        <v>2</v>
      </c>
      <c r="C7" s="185">
        <v>3</v>
      </c>
      <c r="D7" s="176">
        <v>4</v>
      </c>
      <c r="E7" s="176">
        <v>5</v>
      </c>
      <c r="F7" s="176">
        <v>6</v>
      </c>
    </row>
    <row r="8" spans="1:8" x14ac:dyDescent="0.2">
      <c r="A8" s="13" t="s">
        <v>46</v>
      </c>
      <c r="B8" s="186">
        <v>0</v>
      </c>
      <c r="C8" s="186">
        <v>0</v>
      </c>
      <c r="D8" s="187">
        <v>0</v>
      </c>
      <c r="E8" s="187">
        <v>0</v>
      </c>
      <c r="F8" s="187">
        <v>0</v>
      </c>
    </row>
    <row r="9" spans="1:8" x14ac:dyDescent="0.2">
      <c r="A9" s="13" t="s">
        <v>22</v>
      </c>
      <c r="B9" s="188"/>
      <c r="C9" s="188"/>
      <c r="D9" s="171"/>
      <c r="E9" s="171"/>
      <c r="F9" s="171"/>
    </row>
    <row r="10" spans="1:8" x14ac:dyDescent="0.2">
      <c r="A10" s="197" t="s">
        <v>23</v>
      </c>
      <c r="B10" s="189"/>
      <c r="C10" s="189"/>
      <c r="D10" s="171"/>
      <c r="E10" s="171"/>
      <c r="F10" s="171"/>
    </row>
    <row r="11" spans="1:8" x14ac:dyDescent="0.2">
      <c r="A11" s="198" t="s">
        <v>24</v>
      </c>
      <c r="B11" s="189"/>
      <c r="C11" s="189"/>
      <c r="D11" s="171"/>
      <c r="E11" s="171"/>
      <c r="F11" s="171"/>
    </row>
    <row r="12" spans="1:8" x14ac:dyDescent="0.2">
      <c r="A12" s="198"/>
      <c r="B12" s="189"/>
      <c r="C12" s="189"/>
      <c r="D12" s="171"/>
      <c r="E12" s="171"/>
      <c r="F12" s="171"/>
    </row>
    <row r="13" spans="1:8" x14ac:dyDescent="0.2">
      <c r="A13" s="13" t="s">
        <v>25</v>
      </c>
      <c r="B13" s="189"/>
      <c r="C13" s="189"/>
      <c r="D13" s="171"/>
      <c r="E13" s="171"/>
      <c r="F13" s="171"/>
    </row>
    <row r="14" spans="1:8" x14ac:dyDescent="0.2">
      <c r="A14" s="199" t="s">
        <v>26</v>
      </c>
      <c r="B14" s="89"/>
      <c r="C14" s="89"/>
      <c r="D14" s="89"/>
      <c r="E14" s="89"/>
      <c r="F14" s="89"/>
    </row>
    <row r="15" spans="1:8" x14ac:dyDescent="0.2">
      <c r="A15" s="13" t="s">
        <v>27</v>
      </c>
      <c r="B15" s="89"/>
      <c r="C15" s="89"/>
      <c r="D15" s="89"/>
      <c r="E15" s="89"/>
      <c r="F15" s="89"/>
    </row>
    <row r="16" spans="1:8" x14ac:dyDescent="0.2">
      <c r="A16" s="199" t="s">
        <v>28</v>
      </c>
      <c r="B16" s="89"/>
      <c r="C16" s="89"/>
      <c r="D16" s="89"/>
      <c r="E16" s="89"/>
      <c r="F16" s="89"/>
    </row>
    <row r="17" spans="1:6" x14ac:dyDescent="0.2">
      <c r="A17" s="199"/>
      <c r="B17" s="89"/>
      <c r="C17" s="89"/>
      <c r="D17" s="89"/>
      <c r="E17" s="89"/>
      <c r="F17" s="89"/>
    </row>
    <row r="18" spans="1:6" x14ac:dyDescent="0.2">
      <c r="A18" s="13" t="s">
        <v>47</v>
      </c>
      <c r="B18" s="186">
        <v>0</v>
      </c>
      <c r="C18" s="186">
        <v>0</v>
      </c>
      <c r="D18" s="187">
        <v>0</v>
      </c>
      <c r="E18" s="187">
        <v>0</v>
      </c>
      <c r="F18" s="187">
        <v>0</v>
      </c>
    </row>
    <row r="19" spans="1:6" x14ac:dyDescent="0.2">
      <c r="A19" s="13" t="s">
        <v>22</v>
      </c>
      <c r="B19" s="89"/>
      <c r="C19" s="89"/>
      <c r="D19" s="89"/>
      <c r="E19" s="89"/>
      <c r="F19" s="89"/>
    </row>
    <row r="20" spans="1:6" x14ac:dyDescent="0.2">
      <c r="A20" s="197" t="s">
        <v>23</v>
      </c>
      <c r="B20" s="89"/>
      <c r="C20" s="89"/>
      <c r="D20" s="89"/>
      <c r="E20" s="89"/>
      <c r="F20" s="89"/>
    </row>
    <row r="21" spans="1:6" x14ac:dyDescent="0.2">
      <c r="A21" s="198" t="s">
        <v>24</v>
      </c>
      <c r="B21" s="89"/>
      <c r="C21" s="89"/>
      <c r="D21" s="89"/>
      <c r="E21" s="89"/>
      <c r="F21" s="89"/>
    </row>
    <row r="22" spans="1:6" x14ac:dyDescent="0.2">
      <c r="A22" s="198"/>
      <c r="B22" s="89"/>
      <c r="C22" s="89"/>
      <c r="D22" s="89"/>
      <c r="E22" s="89"/>
      <c r="F22" s="89"/>
    </row>
    <row r="23" spans="1:6" x14ac:dyDescent="0.2">
      <c r="A23" s="13" t="s">
        <v>25</v>
      </c>
      <c r="B23" s="89"/>
      <c r="C23" s="89"/>
      <c r="D23" s="89"/>
      <c r="E23" s="89"/>
      <c r="F23" s="89"/>
    </row>
    <row r="24" spans="1:6" x14ac:dyDescent="0.2">
      <c r="A24" s="199" t="s">
        <v>26</v>
      </c>
      <c r="B24" s="89"/>
      <c r="C24" s="89"/>
      <c r="D24" s="89"/>
      <c r="E24" s="89"/>
      <c r="F24" s="89"/>
    </row>
    <row r="25" spans="1:6" x14ac:dyDescent="0.2">
      <c r="A25" s="13" t="s">
        <v>27</v>
      </c>
      <c r="B25" s="89"/>
      <c r="C25" s="89"/>
      <c r="D25" s="89"/>
      <c r="E25" s="89"/>
      <c r="F25" s="89"/>
    </row>
    <row r="26" spans="1:6" x14ac:dyDescent="0.2">
      <c r="A26" s="199" t="s">
        <v>28</v>
      </c>
      <c r="B26" s="89"/>
      <c r="C26" s="89"/>
      <c r="D26" s="89"/>
      <c r="E26" s="89"/>
      <c r="F26" s="89"/>
    </row>
    <row r="27" spans="1:6" x14ac:dyDescent="0.2">
      <c r="A27" s="12"/>
      <c r="B27" s="89"/>
      <c r="C27" s="89"/>
      <c r="D27" s="89"/>
      <c r="E27" s="89"/>
      <c r="F27" s="89"/>
    </row>
  </sheetData>
  <mergeCells count="2">
    <mergeCell ref="A4:F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46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17.28515625" style="46" customWidth="1"/>
    <col min="2" max="2" width="57.5703125" style="93" customWidth="1"/>
    <col min="3" max="7" width="14.7109375" style="76" customWidth="1"/>
    <col min="8" max="8" width="24.28515625" style="112" customWidth="1"/>
    <col min="9" max="9" width="24.28515625" style="46" customWidth="1"/>
    <col min="10" max="16384" width="9.140625" style="46"/>
  </cols>
  <sheetData>
    <row r="1" spans="1:9" ht="15.75" customHeight="1" x14ac:dyDescent="0.2">
      <c r="A1" s="195" t="s">
        <v>91</v>
      </c>
      <c r="B1" s="195"/>
      <c r="C1" s="195"/>
      <c r="D1" s="195"/>
      <c r="E1" s="195"/>
      <c r="F1" s="195"/>
      <c r="G1" s="195"/>
      <c r="H1" s="94"/>
      <c r="I1" s="78"/>
    </row>
    <row r="2" spans="1:9" ht="15.75" customHeight="1" x14ac:dyDescent="0.2">
      <c r="A2" s="196"/>
      <c r="B2" s="196"/>
      <c r="C2" s="196"/>
      <c r="D2" s="196"/>
      <c r="E2" s="196"/>
      <c r="F2" s="196"/>
      <c r="G2" s="196"/>
      <c r="H2" s="94"/>
      <c r="I2" s="78"/>
    </row>
    <row r="3" spans="1:9" ht="15.75" customHeight="1" x14ac:dyDescent="0.2">
      <c r="A3" s="196"/>
      <c r="B3" s="196"/>
      <c r="C3" s="196"/>
      <c r="D3" s="196"/>
      <c r="E3" s="196"/>
      <c r="F3" s="196"/>
      <c r="G3" s="196"/>
      <c r="H3" s="94"/>
      <c r="I3" s="78"/>
    </row>
    <row r="4" spans="1:9" ht="18" customHeight="1" x14ac:dyDescent="0.2">
      <c r="A4" s="140" t="s">
        <v>15</v>
      </c>
      <c r="B4" s="140"/>
      <c r="C4" s="140"/>
      <c r="D4" s="140"/>
      <c r="E4" s="140"/>
      <c r="F4" s="140"/>
      <c r="G4" s="140"/>
      <c r="H4" s="111"/>
      <c r="I4" s="93"/>
    </row>
    <row r="5" spans="1:9" x14ac:dyDescent="0.2">
      <c r="A5" s="43"/>
      <c r="B5" s="43"/>
      <c r="C5" s="45"/>
      <c r="D5" s="45"/>
      <c r="E5" s="45"/>
      <c r="F5" s="45"/>
      <c r="G5" s="45"/>
      <c r="H5" s="94"/>
      <c r="I5" s="78"/>
    </row>
    <row r="6" spans="1:9" ht="25.5" x14ac:dyDescent="0.2">
      <c r="A6" s="79" t="s">
        <v>78</v>
      </c>
      <c r="B6" s="79" t="s">
        <v>67</v>
      </c>
      <c r="C6" s="80" t="s">
        <v>63</v>
      </c>
      <c r="D6" s="80" t="s">
        <v>64</v>
      </c>
      <c r="E6" s="49" t="s">
        <v>66</v>
      </c>
      <c r="F6" s="49" t="s">
        <v>60</v>
      </c>
      <c r="G6" s="49" t="s">
        <v>65</v>
      </c>
    </row>
    <row r="7" spans="1:9" x14ac:dyDescent="0.2">
      <c r="A7" s="176">
        <v>1</v>
      </c>
      <c r="B7" s="176">
        <v>2</v>
      </c>
      <c r="C7" s="177">
        <v>3</v>
      </c>
      <c r="D7" s="177">
        <v>4</v>
      </c>
      <c r="E7" s="175">
        <v>5</v>
      </c>
      <c r="F7" s="175">
        <v>6</v>
      </c>
      <c r="G7" s="175">
        <v>7</v>
      </c>
    </row>
    <row r="8" spans="1:9" ht="25.5" x14ac:dyDescent="0.2">
      <c r="A8" s="95" t="s">
        <v>74</v>
      </c>
      <c r="B8" s="96" t="s">
        <v>75</v>
      </c>
      <c r="C8" s="97">
        <f t="shared" ref="C8:G9" si="0">C9</f>
        <v>8999074.4299999997</v>
      </c>
      <c r="D8" s="190">
        <f t="shared" si="0"/>
        <v>12288925</v>
      </c>
      <c r="E8" s="190">
        <f t="shared" si="0"/>
        <v>12573000</v>
      </c>
      <c r="F8" s="190">
        <f t="shared" si="0"/>
        <v>12243550</v>
      </c>
      <c r="G8" s="190">
        <f t="shared" si="0"/>
        <v>11856250</v>
      </c>
    </row>
    <row r="9" spans="1:9" ht="15" customHeight="1" x14ac:dyDescent="0.2">
      <c r="A9" s="118" t="s">
        <v>76</v>
      </c>
      <c r="B9" s="103" t="s">
        <v>77</v>
      </c>
      <c r="C9" s="101">
        <f t="shared" ref="C9:D12" si="1">C10</f>
        <v>8999074.4299999997</v>
      </c>
      <c r="D9" s="191">
        <f t="shared" si="1"/>
        <v>12288925</v>
      </c>
      <c r="E9" s="191">
        <f t="shared" si="0"/>
        <v>12573000</v>
      </c>
      <c r="F9" s="191">
        <f t="shared" si="0"/>
        <v>12243550</v>
      </c>
      <c r="G9" s="191">
        <f t="shared" si="0"/>
        <v>11856250</v>
      </c>
    </row>
    <row r="10" spans="1:9" ht="30" customHeight="1" x14ac:dyDescent="0.2">
      <c r="A10" s="98" t="s">
        <v>49</v>
      </c>
      <c r="B10" s="96" t="s">
        <v>88</v>
      </c>
      <c r="C10" s="97">
        <f t="shared" si="1"/>
        <v>8999074.4299999997</v>
      </c>
      <c r="D10" s="190">
        <f t="shared" si="1"/>
        <v>12288925</v>
      </c>
      <c r="E10" s="190">
        <f t="shared" ref="E10:G10" si="2">E11</f>
        <v>12573000</v>
      </c>
      <c r="F10" s="190">
        <f t="shared" si="2"/>
        <v>12243550</v>
      </c>
      <c r="G10" s="190">
        <f t="shared" si="2"/>
        <v>11856250</v>
      </c>
    </row>
    <row r="11" spans="1:9" ht="25.5" x14ac:dyDescent="0.2">
      <c r="A11" s="99" t="s">
        <v>50</v>
      </c>
      <c r="B11" s="100" t="s">
        <v>89</v>
      </c>
      <c r="C11" s="101">
        <f t="shared" si="1"/>
        <v>8999074.4299999997</v>
      </c>
      <c r="D11" s="191">
        <f t="shared" si="1"/>
        <v>12288925</v>
      </c>
      <c r="E11" s="191">
        <f>E12+E21+E28</f>
        <v>12573000</v>
      </c>
      <c r="F11" s="191">
        <f>F12+F21+F28</f>
        <v>12243550</v>
      </c>
      <c r="G11" s="191">
        <f>G12+G21+G28</f>
        <v>11856250</v>
      </c>
    </row>
    <row r="12" spans="1:9" x14ac:dyDescent="0.2">
      <c r="A12" s="102" t="s">
        <v>51</v>
      </c>
      <c r="B12" s="103" t="s">
        <v>90</v>
      </c>
      <c r="C12" s="101">
        <f t="shared" si="1"/>
        <v>8999074.4299999997</v>
      </c>
      <c r="D12" s="191">
        <f t="shared" si="1"/>
        <v>12288925</v>
      </c>
      <c r="E12" s="191">
        <f>E13</f>
        <v>11856000</v>
      </c>
      <c r="F12" s="191">
        <f>F13</f>
        <v>11790050</v>
      </c>
      <c r="G12" s="191">
        <f>G13</f>
        <v>11467250</v>
      </c>
    </row>
    <row r="13" spans="1:9" x14ac:dyDescent="0.2">
      <c r="A13" s="104" t="s">
        <v>48</v>
      </c>
      <c r="B13" s="17" t="s">
        <v>79</v>
      </c>
      <c r="C13" s="105">
        <f>C14+C18</f>
        <v>8999074.4299999997</v>
      </c>
      <c r="D13" s="192">
        <f>D14+D18</f>
        <v>12288925</v>
      </c>
      <c r="E13" s="192">
        <f>E14+E18</f>
        <v>11856000</v>
      </c>
      <c r="F13" s="192">
        <f>F14+F18</f>
        <v>11790050</v>
      </c>
      <c r="G13" s="192">
        <f>G14+G18</f>
        <v>11467250</v>
      </c>
    </row>
    <row r="14" spans="1:9" x14ac:dyDescent="0.2">
      <c r="A14" s="17">
        <v>3</v>
      </c>
      <c r="B14" s="17" t="s">
        <v>7</v>
      </c>
      <c r="C14" s="105">
        <f>C15+C16+C17</f>
        <v>8721067.9800000004</v>
      </c>
      <c r="D14" s="192">
        <f>D15+D16+D17</f>
        <v>11666805</v>
      </c>
      <c r="E14" s="192">
        <f>E15+E16+E17</f>
        <v>11340860</v>
      </c>
      <c r="F14" s="192">
        <f>F15+F16+F17</f>
        <v>11284550</v>
      </c>
      <c r="G14" s="192">
        <f>G15+G16+G17</f>
        <v>10921750</v>
      </c>
    </row>
    <row r="15" spans="1:9" x14ac:dyDescent="0.2">
      <c r="A15" s="64" t="s">
        <v>52</v>
      </c>
      <c r="B15" s="96" t="s">
        <v>8</v>
      </c>
      <c r="C15" s="18">
        <v>1757540.47</v>
      </c>
      <c r="D15" s="193">
        <v>2094780</v>
      </c>
      <c r="E15" s="193">
        <v>2028300</v>
      </c>
      <c r="F15" s="193">
        <v>2314300</v>
      </c>
      <c r="G15" s="193">
        <v>2500000</v>
      </c>
      <c r="I15" s="112"/>
    </row>
    <row r="16" spans="1:9" x14ac:dyDescent="0.2">
      <c r="A16" s="64" t="s">
        <v>53</v>
      </c>
      <c r="B16" s="96" t="s">
        <v>17</v>
      </c>
      <c r="C16" s="18">
        <v>6963492.2400000002</v>
      </c>
      <c r="D16" s="193">
        <v>9571935</v>
      </c>
      <c r="E16" s="193">
        <v>9312510</v>
      </c>
      <c r="F16" s="193">
        <v>8970200</v>
      </c>
      <c r="G16" s="193">
        <v>8421700</v>
      </c>
      <c r="I16" s="112"/>
    </row>
    <row r="17" spans="1:9" x14ac:dyDescent="0.2">
      <c r="A17" s="57">
        <v>34</v>
      </c>
      <c r="B17" s="65" t="s">
        <v>70</v>
      </c>
      <c r="C17" s="16">
        <v>35.270000000000003</v>
      </c>
      <c r="D17" s="166">
        <v>90</v>
      </c>
      <c r="E17" s="166">
        <v>50</v>
      </c>
      <c r="F17" s="166">
        <v>50</v>
      </c>
      <c r="G17" s="166">
        <v>50</v>
      </c>
      <c r="I17" s="112"/>
    </row>
    <row r="18" spans="1:9" x14ac:dyDescent="0.2">
      <c r="A18" s="66">
        <v>4</v>
      </c>
      <c r="B18" s="14" t="s">
        <v>9</v>
      </c>
      <c r="C18" s="15">
        <f>C19+C20</f>
        <v>278006.45</v>
      </c>
      <c r="D18" s="165">
        <f>D20</f>
        <v>622120</v>
      </c>
      <c r="E18" s="190">
        <f>E20</f>
        <v>515140</v>
      </c>
      <c r="F18" s="190">
        <f>F20</f>
        <v>505500</v>
      </c>
      <c r="G18" s="190">
        <f>G20</f>
        <v>545500</v>
      </c>
      <c r="I18" s="112"/>
    </row>
    <row r="19" spans="1:9" x14ac:dyDescent="0.2">
      <c r="A19" s="106">
        <v>41</v>
      </c>
      <c r="B19" s="96" t="s">
        <v>10</v>
      </c>
      <c r="C19" s="16">
        <v>560.39</v>
      </c>
      <c r="D19" s="166">
        <v>0</v>
      </c>
      <c r="E19" s="193">
        <v>0</v>
      </c>
      <c r="F19" s="193">
        <v>0</v>
      </c>
      <c r="G19" s="193">
        <v>0</v>
      </c>
      <c r="I19" s="112"/>
    </row>
    <row r="20" spans="1:9" x14ac:dyDescent="0.2">
      <c r="A20" s="64" t="s">
        <v>54</v>
      </c>
      <c r="B20" s="96" t="s">
        <v>55</v>
      </c>
      <c r="C20" s="16">
        <v>277446.06</v>
      </c>
      <c r="D20" s="166">
        <v>622120</v>
      </c>
      <c r="E20" s="193">
        <v>515140</v>
      </c>
      <c r="F20" s="193">
        <v>505500</v>
      </c>
      <c r="G20" s="193">
        <v>545500</v>
      </c>
      <c r="I20" s="112"/>
    </row>
    <row r="21" spans="1:9" ht="27.75" customHeight="1" x14ac:dyDescent="0.2">
      <c r="A21" s="107" t="s">
        <v>80</v>
      </c>
      <c r="B21" s="108" t="s">
        <v>81</v>
      </c>
      <c r="C21" s="109"/>
      <c r="D21" s="194"/>
      <c r="E21" s="194">
        <f>E22+E25</f>
        <v>121500</v>
      </c>
      <c r="F21" s="194">
        <f>F22+F25</f>
        <v>154500</v>
      </c>
      <c r="G21" s="194">
        <f>G22+G25</f>
        <v>90000</v>
      </c>
      <c r="I21" s="112"/>
    </row>
    <row r="22" spans="1:9" x14ac:dyDescent="0.2">
      <c r="A22" s="104" t="s">
        <v>48</v>
      </c>
      <c r="B22" s="17" t="s">
        <v>79</v>
      </c>
      <c r="C22" s="15"/>
      <c r="D22" s="165"/>
      <c r="E22" s="190">
        <f t="shared" ref="E22:G23" si="3">E23</f>
        <v>24500</v>
      </c>
      <c r="F22" s="190">
        <f t="shared" si="3"/>
        <v>31000</v>
      </c>
      <c r="G22" s="190">
        <f t="shared" si="3"/>
        <v>18000</v>
      </c>
      <c r="I22" s="112"/>
    </row>
    <row r="23" spans="1:9" x14ac:dyDescent="0.2">
      <c r="A23" s="17">
        <v>3</v>
      </c>
      <c r="B23" s="17" t="s">
        <v>7</v>
      </c>
      <c r="C23" s="15"/>
      <c r="D23" s="165"/>
      <c r="E23" s="190">
        <f t="shared" si="3"/>
        <v>24500</v>
      </c>
      <c r="F23" s="190">
        <f t="shared" si="3"/>
        <v>31000</v>
      </c>
      <c r="G23" s="190">
        <f t="shared" si="3"/>
        <v>18000</v>
      </c>
      <c r="I23" s="112"/>
    </row>
    <row r="24" spans="1:9" x14ac:dyDescent="0.2">
      <c r="A24" s="64" t="s">
        <v>52</v>
      </c>
      <c r="B24" s="96" t="s">
        <v>8</v>
      </c>
      <c r="C24" s="16"/>
      <c r="D24" s="166"/>
      <c r="E24" s="193">
        <v>24500</v>
      </c>
      <c r="F24" s="193">
        <v>31000</v>
      </c>
      <c r="G24" s="193">
        <v>18000</v>
      </c>
      <c r="I24" s="112"/>
    </row>
    <row r="25" spans="1:9" ht="25.5" x14ac:dyDescent="0.2">
      <c r="A25" s="104">
        <v>563</v>
      </c>
      <c r="B25" s="17" t="s">
        <v>84</v>
      </c>
      <c r="C25" s="15"/>
      <c r="D25" s="165"/>
      <c r="E25" s="190">
        <f t="shared" ref="E25:G26" si="4">E26</f>
        <v>97000</v>
      </c>
      <c r="F25" s="190">
        <f t="shared" si="4"/>
        <v>123500</v>
      </c>
      <c r="G25" s="190">
        <f t="shared" si="4"/>
        <v>72000</v>
      </c>
      <c r="I25" s="112"/>
    </row>
    <row r="26" spans="1:9" x14ac:dyDescent="0.2">
      <c r="A26" s="17">
        <v>3</v>
      </c>
      <c r="B26" s="17" t="s">
        <v>7</v>
      </c>
      <c r="C26" s="15"/>
      <c r="D26" s="165"/>
      <c r="E26" s="190">
        <f t="shared" si="4"/>
        <v>97000</v>
      </c>
      <c r="F26" s="190">
        <f t="shared" si="4"/>
        <v>123500</v>
      </c>
      <c r="G26" s="190">
        <f t="shared" si="4"/>
        <v>72000</v>
      </c>
      <c r="I26" s="112"/>
    </row>
    <row r="27" spans="1:9" x14ac:dyDescent="0.2">
      <c r="A27" s="64" t="s">
        <v>52</v>
      </c>
      <c r="B27" s="96" t="s">
        <v>8</v>
      </c>
      <c r="C27" s="16"/>
      <c r="D27" s="166"/>
      <c r="E27" s="193">
        <v>97000</v>
      </c>
      <c r="F27" s="193">
        <v>123500</v>
      </c>
      <c r="G27" s="193">
        <v>72000</v>
      </c>
      <c r="I27" s="112"/>
    </row>
    <row r="28" spans="1:9" ht="27.75" customHeight="1" x14ac:dyDescent="0.2">
      <c r="A28" s="110" t="s">
        <v>82</v>
      </c>
      <c r="B28" s="108" t="s">
        <v>83</v>
      </c>
      <c r="C28" s="109"/>
      <c r="D28" s="194"/>
      <c r="E28" s="191">
        <f>E29+E36</f>
        <v>595500</v>
      </c>
      <c r="F28" s="191">
        <f>F29+F36</f>
        <v>299000</v>
      </c>
      <c r="G28" s="191">
        <f>G29+G36</f>
        <v>299000</v>
      </c>
      <c r="I28" s="112"/>
    </row>
    <row r="29" spans="1:9" ht="12.75" customHeight="1" x14ac:dyDescent="0.2">
      <c r="A29" s="104" t="s">
        <v>48</v>
      </c>
      <c r="B29" s="17" t="s">
        <v>79</v>
      </c>
      <c r="C29" s="15"/>
      <c r="D29" s="165"/>
      <c r="E29" s="190">
        <f>E30+E34</f>
        <v>89500</v>
      </c>
      <c r="F29" s="190">
        <f>F30+F34</f>
        <v>46000</v>
      </c>
      <c r="G29" s="190">
        <f>G30+G34</f>
        <v>46000</v>
      </c>
      <c r="I29" s="112"/>
    </row>
    <row r="30" spans="1:9" x14ac:dyDescent="0.2">
      <c r="A30" s="17">
        <v>3</v>
      </c>
      <c r="B30" s="17" t="s">
        <v>7</v>
      </c>
      <c r="C30" s="15"/>
      <c r="D30" s="165"/>
      <c r="E30" s="165">
        <f>E31+E32+E33</f>
        <v>88000</v>
      </c>
      <c r="F30" s="165">
        <f>F31+F32+F33</f>
        <v>45000</v>
      </c>
      <c r="G30" s="165">
        <f>G31+G32+G33</f>
        <v>45000</v>
      </c>
      <c r="I30" s="112"/>
    </row>
    <row r="31" spans="1:9" ht="12.75" customHeight="1" x14ac:dyDescent="0.2">
      <c r="A31" s="64" t="s">
        <v>52</v>
      </c>
      <c r="B31" s="96" t="s">
        <v>8</v>
      </c>
      <c r="C31" s="16"/>
      <c r="D31" s="166"/>
      <c r="E31" s="193">
        <v>26500</v>
      </c>
      <c r="F31" s="193">
        <v>14000</v>
      </c>
      <c r="G31" s="193">
        <v>14000</v>
      </c>
      <c r="I31" s="112"/>
    </row>
    <row r="32" spans="1:9" x14ac:dyDescent="0.2">
      <c r="A32" s="64" t="s">
        <v>53</v>
      </c>
      <c r="B32" s="96" t="s">
        <v>17</v>
      </c>
      <c r="C32" s="16"/>
      <c r="D32" s="166"/>
      <c r="E32" s="193">
        <v>49000</v>
      </c>
      <c r="F32" s="193">
        <v>24500</v>
      </c>
      <c r="G32" s="193">
        <v>24500</v>
      </c>
      <c r="I32" s="112"/>
    </row>
    <row r="33" spans="1:9" x14ac:dyDescent="0.2">
      <c r="A33" s="57">
        <v>36</v>
      </c>
      <c r="B33" s="65" t="s">
        <v>71</v>
      </c>
      <c r="C33" s="16"/>
      <c r="D33" s="166"/>
      <c r="E33" s="193">
        <v>12500</v>
      </c>
      <c r="F33" s="193">
        <v>6500</v>
      </c>
      <c r="G33" s="193">
        <v>6500</v>
      </c>
      <c r="I33" s="112"/>
    </row>
    <row r="34" spans="1:9" x14ac:dyDescent="0.2">
      <c r="A34" s="66">
        <v>4</v>
      </c>
      <c r="B34" s="14" t="s">
        <v>9</v>
      </c>
      <c r="C34" s="15"/>
      <c r="D34" s="165"/>
      <c r="E34" s="190">
        <f>E35</f>
        <v>1500</v>
      </c>
      <c r="F34" s="190">
        <f>F35</f>
        <v>1000</v>
      </c>
      <c r="G34" s="190">
        <f>G35</f>
        <v>1000</v>
      </c>
      <c r="I34" s="112"/>
    </row>
    <row r="35" spans="1:9" x14ac:dyDescent="0.2">
      <c r="A35" s="64" t="s">
        <v>54</v>
      </c>
      <c r="B35" s="96" t="s">
        <v>55</v>
      </c>
      <c r="C35" s="16"/>
      <c r="D35" s="166"/>
      <c r="E35" s="193">
        <v>1500</v>
      </c>
      <c r="F35" s="193">
        <v>1000</v>
      </c>
      <c r="G35" s="193">
        <v>1000</v>
      </c>
      <c r="I35" s="112"/>
    </row>
    <row r="36" spans="1:9" ht="12.75" customHeight="1" x14ac:dyDescent="0.2">
      <c r="A36" s="104">
        <v>531</v>
      </c>
      <c r="B36" s="17" t="s">
        <v>85</v>
      </c>
      <c r="C36" s="15"/>
      <c r="D36" s="165"/>
      <c r="E36" s="190">
        <f>E37+E41</f>
        <v>506000</v>
      </c>
      <c r="F36" s="190">
        <f>F37+F41</f>
        <v>253000</v>
      </c>
      <c r="G36" s="190">
        <f>G37+G41</f>
        <v>253000</v>
      </c>
      <c r="I36" s="112"/>
    </row>
    <row r="37" spans="1:9" x14ac:dyDescent="0.2">
      <c r="A37" s="17">
        <v>3</v>
      </c>
      <c r="B37" s="17" t="s">
        <v>7</v>
      </c>
      <c r="C37" s="15"/>
      <c r="D37" s="165"/>
      <c r="E37" s="190">
        <f>E38+E39+E40</f>
        <v>498000</v>
      </c>
      <c r="F37" s="190">
        <f>F38+F39+F40</f>
        <v>249000</v>
      </c>
      <c r="G37" s="190">
        <f>G38+G39+G40</f>
        <v>249000</v>
      </c>
      <c r="I37" s="112"/>
    </row>
    <row r="38" spans="1:9" x14ac:dyDescent="0.2">
      <c r="A38" s="64" t="s">
        <v>52</v>
      </c>
      <c r="B38" s="96" t="s">
        <v>8</v>
      </c>
      <c r="C38" s="16"/>
      <c r="D38" s="166"/>
      <c r="E38" s="193">
        <v>150000</v>
      </c>
      <c r="F38" s="193">
        <v>75000</v>
      </c>
      <c r="G38" s="193">
        <v>75000</v>
      </c>
      <c r="I38" s="112"/>
    </row>
    <row r="39" spans="1:9" x14ac:dyDescent="0.2">
      <c r="A39" s="64" t="s">
        <v>53</v>
      </c>
      <c r="B39" s="96" t="s">
        <v>17</v>
      </c>
      <c r="C39" s="16"/>
      <c r="D39" s="166"/>
      <c r="E39" s="166">
        <v>277000</v>
      </c>
      <c r="F39" s="166">
        <v>138500</v>
      </c>
      <c r="G39" s="166">
        <v>138500</v>
      </c>
      <c r="I39" s="112"/>
    </row>
    <row r="40" spans="1:9" x14ac:dyDescent="0.2">
      <c r="A40" s="57">
        <v>36</v>
      </c>
      <c r="B40" s="65" t="s">
        <v>71</v>
      </c>
      <c r="C40" s="16"/>
      <c r="D40" s="166"/>
      <c r="E40" s="193">
        <v>71000</v>
      </c>
      <c r="F40" s="193">
        <v>35500</v>
      </c>
      <c r="G40" s="193">
        <v>35500</v>
      </c>
      <c r="I40" s="112"/>
    </row>
    <row r="41" spans="1:9" x14ac:dyDescent="0.2">
      <c r="A41" s="66">
        <v>4</v>
      </c>
      <c r="B41" s="14" t="s">
        <v>9</v>
      </c>
      <c r="C41" s="15"/>
      <c r="D41" s="165"/>
      <c r="E41" s="190">
        <f>E42</f>
        <v>8000</v>
      </c>
      <c r="F41" s="190">
        <f>F42</f>
        <v>4000</v>
      </c>
      <c r="G41" s="190">
        <f>G42</f>
        <v>4000</v>
      </c>
      <c r="I41" s="112"/>
    </row>
    <row r="42" spans="1:9" x14ac:dyDescent="0.2">
      <c r="A42" s="64" t="s">
        <v>54</v>
      </c>
      <c r="B42" s="96" t="s">
        <v>55</v>
      </c>
      <c r="C42" s="16"/>
      <c r="D42" s="166"/>
      <c r="E42" s="193">
        <v>8000</v>
      </c>
      <c r="F42" s="193">
        <v>4000</v>
      </c>
      <c r="G42" s="193">
        <v>4000</v>
      </c>
      <c r="I42" s="112"/>
    </row>
    <row r="43" spans="1:9" x14ac:dyDescent="0.2">
      <c r="C43" s="86"/>
      <c r="D43" s="86"/>
      <c r="E43" s="86"/>
      <c r="F43" s="86"/>
      <c r="G43" s="86"/>
    </row>
    <row r="44" spans="1:9" x14ac:dyDescent="0.2">
      <c r="C44" s="86"/>
      <c r="D44" s="86"/>
      <c r="E44" s="86"/>
      <c r="F44" s="86"/>
      <c r="G44" s="86"/>
    </row>
    <row r="45" spans="1:9" x14ac:dyDescent="0.2">
      <c r="C45" s="86"/>
      <c r="D45" s="86"/>
      <c r="E45" s="86"/>
      <c r="F45" s="86"/>
      <c r="G45" s="86"/>
    </row>
    <row r="46" spans="1:9" x14ac:dyDescent="0.2">
      <c r="C46" s="86"/>
      <c r="D46" s="86"/>
      <c r="E46" s="86"/>
      <c r="F46" s="86"/>
      <c r="G46" s="86"/>
    </row>
  </sheetData>
  <mergeCells count="2">
    <mergeCell ref="A4:G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 Račun rashoda-funkcija'!Print_Area</vt:lpstr>
      <vt:lpstr>'Posebni dio'!Print_Area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Brezak</cp:lastModifiedBy>
  <cp:lastPrinted>2025-10-24T14:10:24Z</cp:lastPrinted>
  <dcterms:created xsi:type="dcterms:W3CDTF">2022-08-12T12:51:27Z</dcterms:created>
  <dcterms:modified xsi:type="dcterms:W3CDTF">2025-10-24T14:13:45Z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