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OLUGODIŠNJI IZVJEŠTAJ O IZVRŠENJU FINANCIJSKOG PLANA ZA 2026\Izvještaj za sjednicu UV\"/>
    </mc:Choice>
  </mc:AlternateContent>
  <xr:revisionPtr revIDLastSave="0" documentId="13_ncr:1_{505C6574-D4B1-484F-9A92-34B58148164F}" xr6:coauthVersionLast="47" xr6:coauthVersionMax="47" xr10:uidLastSave="{00000000-0000-0000-0000-000000000000}"/>
  <bookViews>
    <workbookView xWindow="-25320" yWindow="285" windowWidth="25440" windowHeight="15270" tabRatio="773" firstSheet="5" activeTab="9" xr2:uid="{00000000-000D-0000-FFFF-FFFF00000000}"/>
  </bookViews>
  <sheets>
    <sheet name="SAPBEXqueriesDefunct" sheetId="4" state="veryHidden" r:id="rId1"/>
    <sheet name="SAPBEXfiltersDefunct" sheetId="5" state="veryHidden" r:id="rId2"/>
    <sheet name="BExRepositorySheet" sheetId="6" state="veryHidden" r:id="rId3"/>
    <sheet name="Sažetak" sheetId="11" r:id="rId4"/>
    <sheet name="Račun prihoda i rashoda" sheetId="16" r:id="rId5"/>
    <sheet name="Prihodi i rashodi prema IF" sheetId="8" r:id="rId6"/>
    <sheet name="Rashodi prema funkcijskoj klasi" sheetId="9" r:id="rId7"/>
    <sheet name="Račun financ. prema ekonom.klas" sheetId="10" r:id="rId8"/>
    <sheet name="Račun financ. prema izvorima fi" sheetId="12" r:id="rId9"/>
    <sheet name="II Posebni dio " sheetId="15" r:id="rId10"/>
  </sheets>
  <externalReferences>
    <externalReference r:id="rId11"/>
  </externalReferences>
  <definedNames>
    <definedName name="BEx768KPSQ72NFZI1DSHLMYOAJB4" hidden="1">#REF!</definedName>
    <definedName name="BExF0FDTSLD2H2BL1BV89V91RA11" hidden="1">#REF!</definedName>
    <definedName name="_xlnm.Print_Area" localSheetId="5">'Prihodi i rashodi prema IF'!$A$1:$I$18</definedName>
    <definedName name="_xlnm.Print_Area" localSheetId="7">'Račun financ. prema ekonom.klas'!$A$1:$K$16</definedName>
    <definedName name="_xlnm.Print_Area" localSheetId="8">'Račun financ. prema izvorima fi'!$A$1:$G$14</definedName>
    <definedName name="_xlnm.Print_Area" localSheetId="6">'Rashodi prema funkcijskoj klasi'!$A$1:$H$15</definedName>
    <definedName name="_xlnm.Print_Area" localSheetId="3">Sažetak!$A$1:$K$30</definedName>
    <definedName name="_xlnm.Print_Titles" localSheetId="9">'II Posebni dio '!$6:$7</definedName>
    <definedName name="SAPBEXhrIndnt" hidden="1">1</definedName>
    <definedName name="SAPBEXq0001" localSheetId="0">#REF!</definedName>
    <definedName name="SAPBEXq0001f48UWM535N6VOUF3NIEWN32K2C" localSheetId="0">#REF!</definedName>
    <definedName name="SAPBEXq0001fDPQPOVB8Y1BEM70IDP1WOMNIK" localSheetId="0">#REF!</definedName>
    <definedName name="SAPBEXq0001fZ_CMMTITE" localSheetId="0">#REF!</definedName>
    <definedName name="SAPBEXq0001fZ_FUNAREA" localSheetId="0">#REF!</definedName>
    <definedName name="SAPBEXq0001fZ_FUND" localSheetId="0">#REF!</definedName>
    <definedName name="SAPBEXq0001fZ_FUNDCTR" localSheetId="0">#REF!</definedName>
    <definedName name="SAPBEXq0001fZ_FUNDCTR__Z_GLAVA" localSheetId="0">#REF!</definedName>
    <definedName name="SAPBEXq0001fZ_FUNDCTR__Z_RAZDJEL" localSheetId="0">#REF!</definedName>
    <definedName name="SAPBEXq0001fZ_FUNDCTR__ZPROGRAM" localSheetId="0">#REF!</definedName>
    <definedName name="SAPBEXq0001fZ_GLAVA" localSheetId="0">#REF!</definedName>
    <definedName name="SAPBEXq0001fZ_RAZDJEL" localSheetId="0">#REF!</definedName>
    <definedName name="SAPBEXq0001tFILTER_0FISCVARNT" localSheetId="0">#REF!</definedName>
    <definedName name="SAPBEXq0001tFILTER_Z_CMMTITE" localSheetId="0">#REF!</definedName>
    <definedName name="SAPBEXq0001tFILTER_Z_FM_AREA" localSheetId="0">#REF!</definedName>
    <definedName name="SAPBEXq0001tFILTER_Z_FUNDCTR" localSheetId="0">#REF!</definedName>
    <definedName name="SAPBEXq0001tFILTER_Z_FUNDCTR__Z_RAZDJEL" localSheetId="0">#REF!</definedName>
    <definedName name="SAPBEXq0001tFILTER_Z_RAZDJEL" localSheetId="0">#REF!</definedName>
    <definedName name="SAPBEXq0001tREPTXTLG" localSheetId="0">#REF!</definedName>
    <definedName name="SAPBEXq0002" localSheetId="0">#REF!</definedName>
    <definedName name="SAPBEXq0002fZ_CMMTITE" localSheetId="0">#REF!</definedName>
    <definedName name="SAPBEXq0002fZ_FM_AREA" localSheetId="0">#REF!</definedName>
    <definedName name="SAPBEXq0002tFILTER_Z_CMMTITE" localSheetId="0">#REF!</definedName>
    <definedName name="SAPBEXq0002tFILTER_Z_FM_AREA" localSheetId="0">#REF!</definedName>
    <definedName name="SAPBEXq0002tREPTXTLG" localSheetId="0">#REF!</definedName>
    <definedName name="SAPBEXq0003" localSheetId="0">#REF!</definedName>
    <definedName name="SAPBEXq0003fZ_FUNDCTR" localSheetId="0">#REF!</definedName>
    <definedName name="SAPBEXq0003tREPTXTLG" localSheetId="0">#REF!</definedName>
    <definedName name="SAPBEXrevision" hidden="1">5</definedName>
    <definedName name="SAPBEXsysID" hidden="1">"DBW"</definedName>
    <definedName name="SAPBEXwbID" hidden="1">"48UYJSDYRBY4I0R5J07RW9Y50"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8" l="1"/>
  <c r="I13" i="8"/>
  <c r="I14" i="8"/>
  <c r="I15" i="8"/>
  <c r="I16" i="8"/>
  <c r="I17" i="8"/>
  <c r="I18" i="8"/>
  <c r="I19" i="8"/>
  <c r="I20" i="8"/>
  <c r="I11" i="8"/>
  <c r="H12" i="8"/>
  <c r="H13" i="8"/>
  <c r="H16" i="8"/>
  <c r="H17" i="8"/>
  <c r="H18" i="8"/>
  <c r="H11" i="8"/>
  <c r="E16" i="8"/>
  <c r="E17" i="8"/>
  <c r="E11" i="8"/>
  <c r="E12" i="8"/>
  <c r="D16" i="8"/>
  <c r="C16" i="8"/>
  <c r="D17" i="8"/>
  <c r="C17" i="8"/>
  <c r="D11" i="8"/>
  <c r="C11" i="8"/>
  <c r="D12" i="8"/>
  <c r="C12" i="8"/>
  <c r="H9" i="16"/>
  <c r="E16" i="16"/>
  <c r="E15" i="16" s="1"/>
  <c r="E8" i="16" s="1"/>
  <c r="H8" i="16" s="1"/>
  <c r="D16" i="16"/>
  <c r="D15" i="16" s="1"/>
  <c r="D8" i="16" s="1"/>
  <c r="D7" i="16" s="1"/>
  <c r="E12" i="16"/>
  <c r="D12" i="16"/>
  <c r="E7" i="16" l="1"/>
  <c r="F7" i="16"/>
  <c r="G7" i="16" s="1"/>
  <c r="C7" i="16"/>
  <c r="F30" i="11"/>
  <c r="H7" i="16" l="1"/>
  <c r="K13" i="11"/>
  <c r="K28" i="11" l="1"/>
  <c r="J28" i="11"/>
  <c r="K27" i="11"/>
  <c r="J27" i="11"/>
  <c r="I25" i="11"/>
  <c r="H25" i="11"/>
  <c r="G25" i="11"/>
  <c r="F25" i="11"/>
  <c r="I24" i="11"/>
  <c r="H24" i="11"/>
  <c r="G24" i="11"/>
  <c r="F24" i="11"/>
  <c r="K22" i="11"/>
  <c r="J22" i="11"/>
  <c r="I22" i="11"/>
  <c r="H22" i="11"/>
  <c r="G22" i="11"/>
  <c r="F22" i="11"/>
  <c r="I18" i="11"/>
  <c r="H18" i="11"/>
  <c r="G18" i="11"/>
  <c r="K17" i="11"/>
  <c r="J17" i="11"/>
  <c r="K16" i="11"/>
  <c r="J16" i="11"/>
  <c r="I14" i="11"/>
  <c r="I15" i="11" s="1"/>
  <c r="H14" i="11"/>
  <c r="H15" i="11" s="1"/>
  <c r="H19" i="11" s="1"/>
  <c r="G14" i="11"/>
  <c r="G15" i="11" s="1"/>
  <c r="J13" i="11"/>
  <c r="D140" i="4"/>
  <c r="C140" i="4"/>
  <c r="B140" i="4"/>
  <c r="A140" i="4"/>
  <c r="D139" i="4"/>
  <c r="C139" i="4"/>
  <c r="B139" i="4"/>
  <c r="A139" i="4"/>
  <c r="D138" i="4"/>
  <c r="C138" i="4"/>
  <c r="B138" i="4"/>
  <c r="A138" i="4"/>
  <c r="D137" i="4"/>
  <c r="C137" i="4"/>
  <c r="B137" i="4"/>
  <c r="A137" i="4"/>
  <c r="D136" i="4"/>
  <c r="C136" i="4"/>
  <c r="B136" i="4"/>
  <c r="A136" i="4"/>
  <c r="D135" i="4"/>
  <c r="C135" i="4"/>
  <c r="B135" i="4"/>
  <c r="A135" i="4"/>
  <c r="D134" i="4"/>
  <c r="C134" i="4"/>
  <c r="B134" i="4"/>
  <c r="A134" i="4"/>
  <c r="D133" i="4"/>
  <c r="C133" i="4"/>
  <c r="B133" i="4"/>
  <c r="A133" i="4"/>
  <c r="D132" i="4"/>
  <c r="C132" i="4"/>
  <c r="B132" i="4"/>
  <c r="A132" i="4"/>
  <c r="D131" i="4"/>
  <c r="C131" i="4"/>
  <c r="B131" i="4"/>
  <c r="A131" i="4"/>
  <c r="D130" i="4"/>
  <c r="C130" i="4"/>
  <c r="B130" i="4"/>
  <c r="A130" i="4"/>
  <c r="D129" i="4"/>
  <c r="C129" i="4"/>
  <c r="B129" i="4"/>
  <c r="A129" i="4"/>
  <c r="D128" i="4"/>
  <c r="C128" i="4"/>
  <c r="B128" i="4"/>
  <c r="A128" i="4"/>
  <c r="D127" i="4"/>
  <c r="C127" i="4"/>
  <c r="B127" i="4"/>
  <c r="A127" i="4"/>
  <c r="D126" i="4"/>
  <c r="C126" i="4"/>
  <c r="B126" i="4"/>
  <c r="A126" i="4"/>
  <c r="D125" i="4"/>
  <c r="C125" i="4"/>
  <c r="B125" i="4"/>
  <c r="A125" i="4"/>
  <c r="D124" i="4"/>
  <c r="C124" i="4"/>
  <c r="B124" i="4"/>
  <c r="A124" i="4"/>
  <c r="D123" i="4"/>
  <c r="C123" i="4"/>
  <c r="B123" i="4"/>
  <c r="A123" i="4"/>
  <c r="D122" i="4"/>
  <c r="C122" i="4"/>
  <c r="B122" i="4"/>
  <c r="A122" i="4"/>
  <c r="D121" i="4"/>
  <c r="C121" i="4"/>
  <c r="B121" i="4"/>
  <c r="A121" i="4"/>
  <c r="D120" i="4"/>
  <c r="C120" i="4"/>
  <c r="B120" i="4"/>
  <c r="A120" i="4"/>
  <c r="D119" i="4"/>
  <c r="C119" i="4"/>
  <c r="B119" i="4"/>
  <c r="A119" i="4"/>
  <c r="D118" i="4"/>
  <c r="C118" i="4"/>
  <c r="B118" i="4"/>
  <c r="A118" i="4"/>
  <c r="D117" i="4"/>
  <c r="C117" i="4"/>
  <c r="B117" i="4"/>
  <c r="A117" i="4"/>
  <c r="D116" i="4"/>
  <c r="C116" i="4"/>
  <c r="B116" i="4"/>
  <c r="A116" i="4"/>
  <c r="D115" i="4"/>
  <c r="C115" i="4"/>
  <c r="B115" i="4"/>
  <c r="A115" i="4"/>
  <c r="D114" i="4"/>
  <c r="C114" i="4"/>
  <c r="B114" i="4"/>
  <c r="A114" i="4"/>
  <c r="D113" i="4"/>
  <c r="C113" i="4"/>
  <c r="B113" i="4"/>
  <c r="A113" i="4"/>
  <c r="D112" i="4"/>
  <c r="C112" i="4"/>
  <c r="B112" i="4"/>
  <c r="A112" i="4"/>
  <c r="D111" i="4"/>
  <c r="C111" i="4"/>
  <c r="B111" i="4"/>
  <c r="A111" i="4"/>
  <c r="D110" i="4"/>
  <c r="C110" i="4"/>
  <c r="B110" i="4"/>
  <c r="A110" i="4"/>
  <c r="D109" i="4"/>
  <c r="C109" i="4"/>
  <c r="B109" i="4"/>
  <c r="A109" i="4"/>
  <c r="D108" i="4"/>
  <c r="C108" i="4"/>
  <c r="B108" i="4"/>
  <c r="A108" i="4"/>
  <c r="D107" i="4"/>
  <c r="C107" i="4"/>
  <c r="B107" i="4"/>
  <c r="A107" i="4"/>
  <c r="D106" i="4"/>
  <c r="C106" i="4"/>
  <c r="B106" i="4"/>
  <c r="A106" i="4"/>
  <c r="D105" i="4"/>
  <c r="C105" i="4"/>
  <c r="B105" i="4"/>
  <c r="A105" i="4"/>
  <c r="D104" i="4"/>
  <c r="C104" i="4"/>
  <c r="B104" i="4"/>
  <c r="A104" i="4"/>
  <c r="D103" i="4"/>
  <c r="C103" i="4"/>
  <c r="B103" i="4"/>
  <c r="A103" i="4"/>
  <c r="D102" i="4"/>
  <c r="C102" i="4"/>
  <c r="B102" i="4"/>
  <c r="A102" i="4"/>
  <c r="D101" i="4"/>
  <c r="C101" i="4"/>
  <c r="B101" i="4"/>
  <c r="A101" i="4"/>
  <c r="D100" i="4"/>
  <c r="C100" i="4"/>
  <c r="B100" i="4"/>
  <c r="A100" i="4"/>
  <c r="D99" i="4"/>
  <c r="C99" i="4"/>
  <c r="B99" i="4"/>
  <c r="A99" i="4"/>
  <c r="D98" i="4"/>
  <c r="C98" i="4"/>
  <c r="B98" i="4"/>
  <c r="A98" i="4"/>
  <c r="D97" i="4"/>
  <c r="C97" i="4"/>
  <c r="B97" i="4"/>
  <c r="A97" i="4"/>
  <c r="D96" i="4"/>
  <c r="C96" i="4"/>
  <c r="B96" i="4"/>
  <c r="A96" i="4"/>
  <c r="D95" i="4"/>
  <c r="C95" i="4"/>
  <c r="B95" i="4"/>
  <c r="A95" i="4"/>
  <c r="D94" i="4"/>
  <c r="C94" i="4"/>
  <c r="B94" i="4"/>
  <c r="A94" i="4"/>
  <c r="D93" i="4"/>
  <c r="C93" i="4"/>
  <c r="B93" i="4"/>
  <c r="A93" i="4"/>
  <c r="D92" i="4"/>
  <c r="C92" i="4"/>
  <c r="B92" i="4"/>
  <c r="A92" i="4"/>
  <c r="D91" i="4"/>
  <c r="C91" i="4"/>
  <c r="B91" i="4"/>
  <c r="A91" i="4"/>
  <c r="D90" i="4"/>
  <c r="C90" i="4"/>
  <c r="B90" i="4"/>
  <c r="A90" i="4"/>
  <c r="D89" i="4"/>
  <c r="C89" i="4"/>
  <c r="B89" i="4"/>
  <c r="A89" i="4"/>
  <c r="D88" i="4"/>
  <c r="C88" i="4"/>
  <c r="B88" i="4"/>
  <c r="A88" i="4"/>
  <c r="D87" i="4"/>
  <c r="C87" i="4"/>
  <c r="B87" i="4"/>
  <c r="A87" i="4"/>
  <c r="D86" i="4"/>
  <c r="C86" i="4"/>
  <c r="B86" i="4"/>
  <c r="A86" i="4"/>
  <c r="D85" i="4"/>
  <c r="C85" i="4"/>
  <c r="B85" i="4"/>
  <c r="A85" i="4"/>
  <c r="D84" i="4"/>
  <c r="C84" i="4"/>
  <c r="B84" i="4"/>
  <c r="A84" i="4"/>
  <c r="D83" i="4"/>
  <c r="C83" i="4"/>
  <c r="B83" i="4"/>
  <c r="A83" i="4"/>
  <c r="D82" i="4"/>
  <c r="C82" i="4"/>
  <c r="B82" i="4"/>
  <c r="A82" i="4"/>
  <c r="D81" i="4"/>
  <c r="C81" i="4"/>
  <c r="B81" i="4"/>
  <c r="A81" i="4"/>
  <c r="D80" i="4"/>
  <c r="C80" i="4"/>
  <c r="B80" i="4"/>
  <c r="A80" i="4"/>
  <c r="D79" i="4"/>
  <c r="C79" i="4"/>
  <c r="B79" i="4"/>
  <c r="A79" i="4"/>
  <c r="D78" i="4"/>
  <c r="C78" i="4"/>
  <c r="B78" i="4"/>
  <c r="A78" i="4"/>
  <c r="D77" i="4"/>
  <c r="C77" i="4"/>
  <c r="B77" i="4"/>
  <c r="A77" i="4"/>
  <c r="D76" i="4"/>
  <c r="C76" i="4"/>
  <c r="B76" i="4"/>
  <c r="A76" i="4"/>
  <c r="D75" i="4"/>
  <c r="C75" i="4"/>
  <c r="B75" i="4"/>
  <c r="A75" i="4"/>
  <c r="D74" i="4"/>
  <c r="C74" i="4"/>
  <c r="B74" i="4"/>
  <c r="A74" i="4"/>
  <c r="D73" i="4"/>
  <c r="C73" i="4"/>
  <c r="B73" i="4"/>
  <c r="A73" i="4"/>
  <c r="D72" i="4"/>
  <c r="C72" i="4"/>
  <c r="B72" i="4"/>
  <c r="A72" i="4"/>
  <c r="D71" i="4"/>
  <c r="C71" i="4"/>
  <c r="B71" i="4"/>
  <c r="A71" i="4"/>
  <c r="D70" i="4"/>
  <c r="C70" i="4"/>
  <c r="B70" i="4"/>
  <c r="A70" i="4"/>
  <c r="D69" i="4"/>
  <c r="C69" i="4"/>
  <c r="B69" i="4"/>
  <c r="A69" i="4"/>
  <c r="D68" i="4"/>
  <c r="C68" i="4"/>
  <c r="B68" i="4"/>
  <c r="A68" i="4"/>
  <c r="D67" i="4"/>
  <c r="C67" i="4"/>
  <c r="B67" i="4"/>
  <c r="A67" i="4"/>
  <c r="D66" i="4"/>
  <c r="C66" i="4"/>
  <c r="B66" i="4"/>
  <c r="A66" i="4"/>
  <c r="D65" i="4"/>
  <c r="C65" i="4"/>
  <c r="B65" i="4"/>
  <c r="A65" i="4"/>
  <c r="D64" i="4"/>
  <c r="C64" i="4"/>
  <c r="B64" i="4"/>
  <c r="A64" i="4"/>
  <c r="D63" i="4"/>
  <c r="C63" i="4"/>
  <c r="B63" i="4"/>
  <c r="A63" i="4"/>
  <c r="D62" i="4"/>
  <c r="C62" i="4"/>
  <c r="B62" i="4"/>
  <c r="A62" i="4"/>
  <c r="D61" i="4"/>
  <c r="C61" i="4"/>
  <c r="B61" i="4"/>
  <c r="A61" i="4"/>
  <c r="D60" i="4"/>
  <c r="C60" i="4"/>
  <c r="B60" i="4"/>
  <c r="A60" i="4"/>
  <c r="D59" i="4"/>
  <c r="C59" i="4"/>
  <c r="B59" i="4"/>
  <c r="A59" i="4"/>
  <c r="D58" i="4"/>
  <c r="C58" i="4"/>
  <c r="B58" i="4"/>
  <c r="A58" i="4"/>
  <c r="D57" i="4"/>
  <c r="C57" i="4"/>
  <c r="B57" i="4"/>
  <c r="A57" i="4"/>
  <c r="D56" i="4"/>
  <c r="C56" i="4"/>
  <c r="B56" i="4"/>
  <c r="A56" i="4"/>
  <c r="D55" i="4"/>
  <c r="C55" i="4"/>
  <c r="B55" i="4"/>
  <c r="A55" i="4"/>
  <c r="D54" i="4"/>
  <c r="C54" i="4"/>
  <c r="B54" i="4"/>
  <c r="A54" i="4"/>
  <c r="D53" i="4"/>
  <c r="C53" i="4"/>
  <c r="B53" i="4"/>
  <c r="A53" i="4"/>
  <c r="D52" i="4"/>
  <c r="C52" i="4"/>
  <c r="B52" i="4"/>
  <c r="A52" i="4"/>
  <c r="D51" i="4"/>
  <c r="C51" i="4"/>
  <c r="B51" i="4"/>
  <c r="A51" i="4"/>
  <c r="D50" i="4"/>
  <c r="C50" i="4"/>
  <c r="B50" i="4"/>
  <c r="A50" i="4"/>
  <c r="D49" i="4"/>
  <c r="C49" i="4"/>
  <c r="B49" i="4"/>
  <c r="A49" i="4"/>
  <c r="D48" i="4"/>
  <c r="C48" i="4"/>
  <c r="B48" i="4"/>
  <c r="A48" i="4"/>
  <c r="D47" i="4"/>
  <c r="C47" i="4"/>
  <c r="B47" i="4"/>
  <c r="A47" i="4"/>
  <c r="D46" i="4"/>
  <c r="C46" i="4"/>
  <c r="B46" i="4"/>
  <c r="A46" i="4"/>
  <c r="D45" i="4"/>
  <c r="C45" i="4"/>
  <c r="B45" i="4"/>
  <c r="A45" i="4"/>
  <c r="D44" i="4"/>
  <c r="C44" i="4"/>
  <c r="B44" i="4"/>
  <c r="A44" i="4"/>
  <c r="D43" i="4"/>
  <c r="C43" i="4"/>
  <c r="B43" i="4"/>
  <c r="A43" i="4"/>
  <c r="D42" i="4"/>
  <c r="C42" i="4"/>
  <c r="B42" i="4"/>
  <c r="A42" i="4"/>
  <c r="D41" i="4"/>
  <c r="C41" i="4"/>
  <c r="B41" i="4"/>
  <c r="A41" i="4"/>
  <c r="D40" i="4"/>
  <c r="C40" i="4"/>
  <c r="B40" i="4"/>
  <c r="A40" i="4"/>
  <c r="D39" i="4"/>
  <c r="C39" i="4"/>
  <c r="B39" i="4"/>
  <c r="A39" i="4"/>
  <c r="D38" i="4"/>
  <c r="C38" i="4"/>
  <c r="B38" i="4"/>
  <c r="A38" i="4"/>
  <c r="D37" i="4"/>
  <c r="C37" i="4"/>
  <c r="B37" i="4"/>
  <c r="A37" i="4"/>
  <c r="D36" i="4"/>
  <c r="C36" i="4"/>
  <c r="B36" i="4"/>
  <c r="A36" i="4"/>
  <c r="D35" i="4"/>
  <c r="C35" i="4"/>
  <c r="B35" i="4"/>
  <c r="A35" i="4"/>
  <c r="D34" i="4"/>
  <c r="C34" i="4"/>
  <c r="B34" i="4"/>
  <c r="A34" i="4"/>
  <c r="D33" i="4"/>
  <c r="C33" i="4"/>
  <c r="B33" i="4"/>
  <c r="A33" i="4"/>
  <c r="D32" i="4"/>
  <c r="C32" i="4"/>
  <c r="B32" i="4"/>
  <c r="A32" i="4"/>
  <c r="D31" i="4"/>
  <c r="C31" i="4"/>
  <c r="B31" i="4"/>
  <c r="A31" i="4"/>
  <c r="D30" i="4"/>
  <c r="C30" i="4"/>
  <c r="B30" i="4"/>
  <c r="A30" i="4"/>
  <c r="D29" i="4"/>
  <c r="C29" i="4"/>
  <c r="B29" i="4"/>
  <c r="A29" i="4"/>
  <c r="D28" i="4"/>
  <c r="C28" i="4"/>
  <c r="B28" i="4"/>
  <c r="A28" i="4"/>
  <c r="D27" i="4"/>
  <c r="C27" i="4"/>
  <c r="B27" i="4"/>
  <c r="A27" i="4"/>
  <c r="D26" i="4"/>
  <c r="C26" i="4"/>
  <c r="B26" i="4"/>
  <c r="A26" i="4"/>
  <c r="D25" i="4"/>
  <c r="C25" i="4"/>
  <c r="B25" i="4"/>
  <c r="A25" i="4"/>
  <c r="D24" i="4"/>
  <c r="C24" i="4"/>
  <c r="B24" i="4"/>
  <c r="A24" i="4"/>
  <c r="D23" i="4"/>
  <c r="C23" i="4"/>
  <c r="B23" i="4"/>
  <c r="A23" i="4"/>
  <c r="D22" i="4"/>
  <c r="C22" i="4"/>
  <c r="B22" i="4"/>
  <c r="A22" i="4"/>
  <c r="D21" i="4"/>
  <c r="C21" i="4"/>
  <c r="B21" i="4"/>
  <c r="A21" i="4"/>
  <c r="D20" i="4"/>
  <c r="C20" i="4"/>
  <c r="B20" i="4"/>
  <c r="A20" i="4"/>
  <c r="D19" i="4"/>
  <c r="C19" i="4"/>
  <c r="B19" i="4"/>
  <c r="A19" i="4"/>
  <c r="D18" i="4"/>
  <c r="C18" i="4"/>
  <c r="B18" i="4"/>
  <c r="A18" i="4"/>
  <c r="K18" i="11" l="1"/>
  <c r="J18" i="11"/>
  <c r="G19" i="11"/>
  <c r="H26" i="11"/>
  <c r="H29" i="11" s="1"/>
  <c r="H30" i="11" s="1"/>
  <c r="I26" i="11"/>
  <c r="I29" i="11" s="1"/>
  <c r="F26" i="11"/>
  <c r="G26" i="11"/>
  <c r="G29" i="11" s="1"/>
  <c r="J15" i="11"/>
  <c r="I19" i="11"/>
  <c r="K15" i="11"/>
  <c r="G30" i="11" l="1"/>
  <c r="J29" i="11"/>
  <c r="I30" i="11"/>
  <c r="J19" i="11"/>
</calcChain>
</file>

<file path=xl/sharedStrings.xml><?xml version="1.0" encoding="utf-8"?>
<sst xmlns="http://schemas.openxmlformats.org/spreadsheetml/2006/main" count="2226" uniqueCount="419">
  <si>
    <t>698VYAEPO68ZDYC2PBT043VMP</t>
  </si>
  <si>
    <t>SAPBEXq0002</t>
  </si>
  <si>
    <t>Z_FUNDCTR</t>
  </si>
  <si>
    <t>Korisnik proračuna</t>
  </si>
  <si>
    <t>X</t>
  </si>
  <si>
    <t/>
  </si>
  <si>
    <t>Y</t>
  </si>
  <si>
    <t>0001</t>
  </si>
  <si>
    <t>U</t>
  </si>
  <si>
    <t>2</t>
  </si>
  <si>
    <t>00</t>
  </si>
  <si>
    <t>00000000</t>
  </si>
  <si>
    <t>K</t>
  </si>
  <si>
    <t>A</t>
  </si>
  <si>
    <t>H</t>
  </si>
  <si>
    <t>0000</t>
  </si>
  <si>
    <t>0</t>
  </si>
  <si>
    <t>1</t>
  </si>
  <si>
    <t>3AAZTIXWW7C2WMNYRN0UC9105</t>
  </si>
  <si>
    <t>48UWM535N6VOUF3NIEWN32K2C</t>
  </si>
  <si>
    <t>48UWM5AU65HED1N3O8YZD4IS4</t>
  </si>
  <si>
    <t>Izvršenje_x000D_
2006. _x000D_
(1)</t>
  </si>
  <si>
    <t>S</t>
  </si>
  <si>
    <t>L</t>
  </si>
  <si>
    <t>ZNACPROG</t>
  </si>
  <si>
    <t>Nac. program (P1)</t>
  </si>
  <si>
    <t>0000000000000000000000000</t>
  </si>
  <si>
    <t>0P_FYEAR</t>
  </si>
  <si>
    <t>P</t>
  </si>
  <si>
    <t>I</t>
  </si>
  <si>
    <t>EQ</t>
  </si>
  <si>
    <t>2008</t>
  </si>
  <si>
    <t>Fiscal Year</t>
  </si>
  <si>
    <t>20</t>
  </si>
  <si>
    <t>0FISCYEAR</t>
  </si>
  <si>
    <t>0000000100</t>
  </si>
  <si>
    <t>5FK5I1F4H9NU7ULTJ6V2ZJXO3</t>
  </si>
  <si>
    <t>SAPBEXq0003</t>
  </si>
  <si>
    <t>Z_CMMTITE</t>
  </si>
  <si>
    <t>Stavka izd./prih.</t>
  </si>
  <si>
    <t>02</t>
  </si>
  <si>
    <t>EKONOMSKA_KLASIFIKACIJA</t>
  </si>
  <si>
    <t>000</t>
  </si>
  <si>
    <t>20080317</t>
  </si>
  <si>
    <t>5XXDEQDY13X3QYZ08VP8USH75</t>
  </si>
  <si>
    <t>48UWM5IIP433VO6JU31BN6HHW</t>
  </si>
  <si>
    <t>Plan_x000D_
2007. _x000D_
(2)</t>
  </si>
  <si>
    <t>0002</t>
  </si>
  <si>
    <t>ZPROGRAM</t>
  </si>
  <si>
    <t>Program</t>
  </si>
  <si>
    <t>ZKOMUL</t>
  </si>
  <si>
    <t>M</t>
  </si>
  <si>
    <t>010</t>
  </si>
  <si>
    <t>HRVATSKI SABOR</t>
  </si>
  <si>
    <t>60</t>
  </si>
  <si>
    <t>0000000108</t>
  </si>
  <si>
    <t>48UYKGHY9Y37YRSVUDKBGFX1W</t>
  </si>
  <si>
    <t>SAPBEXq0001</t>
  </si>
  <si>
    <t>Z_FUNAREA</t>
  </si>
  <si>
    <t>Funkcijsko podr.</t>
  </si>
  <si>
    <t>03</t>
  </si>
  <si>
    <t>48UYKESI299JTRHAJP1L807BO</t>
  </si>
  <si>
    <t>48UWM5Q782OTEAPZZX3NX8G7O</t>
  </si>
  <si>
    <t>Indeks_x000D_
2 / 1_x000D_
(3)</t>
  </si>
  <si>
    <t>0003</t>
  </si>
  <si>
    <t>F</t>
  </si>
  <si>
    <t>Z_AKTIVAN</t>
  </si>
  <si>
    <t>Status matičnog pod.</t>
  </si>
  <si>
    <t>3</t>
  </si>
  <si>
    <t>015</t>
  </si>
  <si>
    <t>PREDSJEDNIK REPUBLIKE HRVATSKE</t>
  </si>
  <si>
    <t>0000000101</t>
  </si>
  <si>
    <t>Z_FUND</t>
  </si>
  <si>
    <t>Izvor sredstava</t>
  </si>
  <si>
    <t>KLASIFIKACIJA_IZVORA_SVI</t>
  </si>
  <si>
    <t>48UYKF06L7V9CE0QPJ3XI261G</t>
  </si>
  <si>
    <t>48UWM5XVR1AIWX9G5R607AEXG</t>
  </si>
  <si>
    <t>Prijedlog_x000D_
proračuna za _x000D_
2008. _x000D_
(4)</t>
  </si>
  <si>
    <t>0004</t>
  </si>
  <si>
    <t>Z_FM_AREA</t>
  </si>
  <si>
    <t>FM područje</t>
  </si>
  <si>
    <t>4</t>
  </si>
  <si>
    <t>016</t>
  </si>
  <si>
    <t>OBAVJEŠTAJNA AGENCIJA</t>
  </si>
  <si>
    <t>0000000104</t>
  </si>
  <si>
    <t>Ključne brojke</t>
  </si>
  <si>
    <t>48UWM65K9ZW8FJSWBL8CHCDN8</t>
  </si>
  <si>
    <t>Indeks_x000D_
4 / 2_x000D_
(5)</t>
  </si>
  <si>
    <t>0005</t>
  </si>
  <si>
    <t>Z_GLAVA</t>
  </si>
  <si>
    <t>Glava</t>
  </si>
  <si>
    <t>5</t>
  </si>
  <si>
    <t>017</t>
  </si>
  <si>
    <t>USTAVNI SUD REPUBLIKE HRVATSKE</t>
  </si>
  <si>
    <t>0000000103</t>
  </si>
  <si>
    <t>Z_RAZDJEL</t>
  </si>
  <si>
    <t>Razdjel</t>
  </si>
  <si>
    <t>10</t>
  </si>
  <si>
    <t>48UYKF7V46GYV0K6VD69S44R8</t>
  </si>
  <si>
    <t>48UWM6D8SYHXY6CCHFAORECD0</t>
  </si>
  <si>
    <t>Projekcija_x000D_
proračuna za _x000D_
2009. _x000D_
(6)</t>
  </si>
  <si>
    <t>0006</t>
  </si>
  <si>
    <t>6</t>
  </si>
  <si>
    <t>018</t>
  </si>
  <si>
    <t>AGENCIJA ZA ZAŠTITU TRŽIŠNOG NATJECANJA</t>
  </si>
  <si>
    <t>0000000102</t>
  </si>
  <si>
    <t>11</t>
  </si>
  <si>
    <t>48UYKFFJN52ODN3N178M263H0</t>
  </si>
  <si>
    <t>48UWM6KXBX3NGSVSN9D11GB2S</t>
  </si>
  <si>
    <t>Indeks_x000D_
6 / 4_x000D_
(7)</t>
  </si>
  <si>
    <t>0007</t>
  </si>
  <si>
    <t>Z_TEXT01</t>
  </si>
  <si>
    <t>HR dugi tekst 1. dio</t>
  </si>
  <si>
    <t>C2O3Y94GEQ9Q5ORGB9GQ05G8H</t>
  </si>
  <si>
    <t>7</t>
  </si>
  <si>
    <t>019</t>
  </si>
  <si>
    <t>PROTUOBAVJEŠTAJNA AGENCIJA</t>
  </si>
  <si>
    <t>0000009000</t>
  </si>
  <si>
    <t>Z_FUNDCTR__ZPROGRAM</t>
  </si>
  <si>
    <t>Program (P2)</t>
  </si>
  <si>
    <t>12</t>
  </si>
  <si>
    <t>48UYKFN863ODW9N371AYC826S</t>
  </si>
  <si>
    <t>48UWM6SLUVPCZFF8T3FDBI9SK</t>
  </si>
  <si>
    <t>Projekcija_x000D_
proračuna za _x000D_
2010. _x000D_
(8)</t>
  </si>
  <si>
    <t>0008</t>
  </si>
  <si>
    <t>Z_TEXT02</t>
  </si>
  <si>
    <t>HR dugi tekst 2. dio</t>
  </si>
  <si>
    <t>4HCKMIKCDVD3XF7DWZ1IJBAZT</t>
  </si>
  <si>
    <t>8</t>
  </si>
  <si>
    <t>Z_CI_MUL</t>
  </si>
  <si>
    <t>DRRHRASHODI</t>
  </si>
  <si>
    <t>DRRH/RASHODI</t>
  </si>
  <si>
    <t>RASHODI</t>
  </si>
  <si>
    <t>0000000107</t>
  </si>
  <si>
    <t>489D0IVFOYH4128W6X88NAE0O</t>
  </si>
  <si>
    <t>Program (P3)</t>
  </si>
  <si>
    <t>MD SEM HIERARCHY</t>
  </si>
  <si>
    <t>13</t>
  </si>
  <si>
    <t>48UYKFUWP2A3EW6JCVDAMA0WK</t>
  </si>
  <si>
    <t>48UWM70ADUB2I1YOYXHPLK8IC</t>
  </si>
  <si>
    <t>Indeks_x000D_
8 / 6_x000D_
(9)</t>
  </si>
  <si>
    <t>0009</t>
  </si>
  <si>
    <t>Z_TEXT03</t>
  </si>
  <si>
    <t>Dugi tekst 3. dio</t>
  </si>
  <si>
    <t>0EGG10B0XT5UCYFKBNFHCE5ZR</t>
  </si>
  <si>
    <t>9</t>
  </si>
  <si>
    <t>0000010001</t>
  </si>
  <si>
    <t>Stavka izd./pr.</t>
  </si>
  <si>
    <t>14</t>
  </si>
  <si>
    <t>48UYKG2L80VSXIPZIPFMWBZMC</t>
  </si>
  <si>
    <t>Z_TEXT04</t>
  </si>
  <si>
    <t>Dugi tekst 4. dio</t>
  </si>
  <si>
    <t>E761T6NAU8PW07DFDBPXYXJNZ</t>
  </si>
  <si>
    <t>0000010003</t>
  </si>
  <si>
    <t>Z_TEXT05</t>
  </si>
  <si>
    <t>Dugi tekst 5. dio</t>
  </si>
  <si>
    <t>CHWRFET7FOSRSZ19A9L5JCOPM</t>
  </si>
  <si>
    <t>0000000010</t>
  </si>
  <si>
    <t>0000000109</t>
  </si>
  <si>
    <t>Z_OBJECT5</t>
  </si>
  <si>
    <t>Skupina stavaka</t>
  </si>
  <si>
    <t>0000000113</t>
  </si>
  <si>
    <t>E7FAHPV0J9SYBUP11GNLQQEHJ</t>
  </si>
  <si>
    <t>0000000020</t>
  </si>
  <si>
    <t xml:space="preserve">           </t>
  </si>
  <si>
    <t>18GWR5LBW74HQ6ZQMSQI3WX3F</t>
  </si>
  <si>
    <t>0000000030</t>
  </si>
  <si>
    <t>4RA99MR0ZJJKCVUFFBQ5OW4TR</t>
  </si>
  <si>
    <t>0000000040</t>
  </si>
  <si>
    <t>CTJWFNBYWJI9EBVNWKSCLPDSQ</t>
  </si>
  <si>
    <t>0000000041</t>
  </si>
  <si>
    <t>0BPF88USDH41MYH3M1EKZE6LB</t>
  </si>
  <si>
    <t>0000000042</t>
  </si>
  <si>
    <t>0000000043</t>
  </si>
  <si>
    <t>Z_OBJECT3</t>
  </si>
  <si>
    <t>Skup. izvora sredst.</t>
  </si>
  <si>
    <t>0000009001</t>
  </si>
  <si>
    <t>Tekstovi korisnika proračuna</t>
  </si>
  <si>
    <t>0000000021</t>
  </si>
  <si>
    <t>0000000022</t>
  </si>
  <si>
    <t>0000000023</t>
  </si>
  <si>
    <t>0000010002</t>
  </si>
  <si>
    <t>0000000105</t>
  </si>
  <si>
    <t>HR dugi tekst 3. dio</t>
  </si>
  <si>
    <t>0000000106</t>
  </si>
  <si>
    <t>0000000112</t>
  </si>
  <si>
    <t>0000000200</t>
  </si>
  <si>
    <t>0000004000</t>
  </si>
  <si>
    <t>0000000114</t>
  </si>
  <si>
    <t>0DATEFROM</t>
  </si>
  <si>
    <t>Vrijedi od</t>
  </si>
  <si>
    <t>0DATETO</t>
  </si>
  <si>
    <t>Vrijedi do</t>
  </si>
  <si>
    <t>HR dugi tekst 4. dio</t>
  </si>
  <si>
    <t>HR dugi tekst 5. dio</t>
  </si>
  <si>
    <t>AZ0HPU9QRI9CU6SVLDY4OWEFH</t>
  </si>
  <si>
    <t>Tekstovi SIP</t>
  </si>
  <si>
    <t>48UYKDAQDJ1L7DP5EUL79MGB8</t>
  </si>
  <si>
    <t>0000009002</t>
  </si>
  <si>
    <t>0000000120</t>
  </si>
  <si>
    <t>P0217 PRIJEDLOG PRORAČUNA 2008 - O1/O2/P2/P3/E4 s projekcijo</t>
  </si>
  <si>
    <t xml:space="preserve">
X</t>
  </si>
  <si>
    <t xml:space="preserve">
X</t>
  </si>
  <si>
    <t>INSTITUT ZA VODE "JOSIP JURAJ STROSSMAYER"</t>
  </si>
  <si>
    <t>I. OPĆI DIO</t>
  </si>
  <si>
    <t>SAŽETAK  RAČUNA PRIHODA I RASHODA I RAČUNA FINANCIRANJA</t>
  </si>
  <si>
    <t>SAŽETAK RAČUNA PRIHODA I RASHODA</t>
  </si>
  <si>
    <t>BROJČANA OZNAKA I NAZIV</t>
  </si>
  <si>
    <t>OSTVARENJE/
IZVRŠENJE 
01.2025. - 06.2025.</t>
  </si>
  <si>
    <t>INDEKS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</si>
  <si>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</si>
  <si>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</si>
  <si>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</si>
  <si>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</si>
  <si>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</si>
  <si>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</si>
  <si>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</si>
  <si>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</si>
  <si>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</si>
  <si>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</si>
  <si>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</si>
  <si>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</si>
  <si>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</si>
  <si>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</si>
  <si>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</si>
  <si>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</si>
  <si>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</si>
  <si>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 xml:space="preserve"> RAČUN PRIHODA I RASHODA </t>
  </si>
  <si>
    <t xml:space="preserve">IZVJEŠTAJ O PRIHODIMA I RASHODIMA PREMA EKONOMSKOJ KLASIFIKACIJI </t>
  </si>
  <si>
    <t>UKUPNI RASHODI</t>
  </si>
  <si>
    <t>Indeks
(5)/(2)</t>
  </si>
  <si>
    <t>Indeks
(5)/(4)</t>
  </si>
  <si>
    <t>EUR</t>
  </si>
  <si>
    <t>Rashodi poslovanja</t>
  </si>
  <si>
    <t>31</t>
  </si>
  <si>
    <t>Rashodi za zaposlene</t>
  </si>
  <si>
    <t>311</t>
  </si>
  <si>
    <t>Plaće (Bruto)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</si>
  <si>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</si>
  <si>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</si>
  <si>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</si>
  <si>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</si>
  <si>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</si>
  <si>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</si>
  <si>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</si>
  <si>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</si>
  <si>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</si>
  <si>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</si>
  <si>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</si>
  <si>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</si>
  <si>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</si>
  <si>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</si>
  <si>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</si>
  <si>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</si>
  <si>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</si>
  <si>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</si>
  <si>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</si>
  <si>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</si>
  <si>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</si>
  <si>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</si>
  <si>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</si>
  <si>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</si>
  <si>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</si>
  <si>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</si>
  <si>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</si>
  <si>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</si>
  <si>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</si>
  <si>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</si>
  <si>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</si>
  <si>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</si>
  <si>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</si>
  <si>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</si>
  <si>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</si>
  <si>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</si>
  <si>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Službena, radna i zaštitna 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</si>
  <si>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</si>
  <si>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</si>
  <si>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</si>
  <si>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</si>
  <si>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</si>
  <si>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</si>
  <si>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</si>
  <si>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</si>
  <si>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</si>
  <si>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</si>
  <si>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</si>
  <si>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</si>
  <si>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</si>
  <si>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</si>
  <si>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</si>
  <si>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</si>
  <si>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</si>
  <si>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</si>
  <si>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</si>
  <si>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</si>
  <si>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</si>
  <si>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</si>
  <si>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</si>
  <si>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</si>
  <si>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</si>
  <si>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</si>
  <si>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</si>
  <si>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</si>
  <si>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</si>
  <si>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</si>
  <si>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</si>
  <si>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</si>
  <si>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</si>
  <si>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</si>
  <si>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</si>
  <si>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</si>
  <si>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</si>
  <si>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3433</t>
  </si>
  <si>
    <t>Zatezne kamate</t>
  </si>
  <si>
    <t>Rashodi za nabavu nefinancijske imovine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</si>
  <si>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</si>
  <si>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</si>
  <si>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</si>
  <si>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</si>
  <si>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</si>
  <si>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</si>
  <si>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4222</t>
  </si>
  <si>
    <t>Komunikacijska oprema</t>
  </si>
  <si>
    <t>4224</t>
  </si>
  <si>
    <t>Medicinska i laboratorijska oprema</t>
  </si>
  <si>
    <t>426</t>
  </si>
  <si>
    <t>Nematerijalna proizvedena imovina</t>
  </si>
  <si>
    <t>4262</t>
  </si>
  <si>
    <t>Ulaganja u računalne programe</t>
  </si>
  <si>
    <t>IZVJEŠTAJ O PRIHODIMA I RASHODIMA PREMA IZVORIMA FINANCIRANJA</t>
  </si>
  <si>
    <t>INDEKS
(5)/(2)</t>
  </si>
  <si>
    <t>INDEKS
(5)/(4)</t>
  </si>
  <si>
    <t>Ostvarenje/Izvršenje (2) 
01.2024. - 06.2024.</t>
  </si>
  <si>
    <t>Izvorni plan ili Rebalans v2025. (3) 
2025.</t>
  </si>
  <si>
    <t>Tekući plan v2025. (4) 
2025.</t>
  </si>
  <si>
    <t>Ostvarenje/Izvršenje v2025. (5) 
01.2025. - 06.2025.</t>
  </si>
  <si>
    <t>Indeks (5) / (2)</t>
  </si>
  <si>
    <t>Indeks (5) / (4)</t>
  </si>
  <si>
    <t>Prihodi i rashodi</t>
  </si>
  <si>
    <t>PRIHODI</t>
  </si>
  <si>
    <t>5 Pomoći</t>
  </si>
  <si>
    <t>52 Ostale pomoći</t>
  </si>
  <si>
    <t>IZVJEŠTAJ O RASHODIMA PREMA FUNKCIJSKOJ KLASIFIKACIJI</t>
  </si>
  <si>
    <t>UKUPNO RASHODI</t>
  </si>
  <si>
    <t>Funkcijsko područje</t>
  </si>
  <si>
    <t>GFS</t>
  </si>
  <si>
    <t>Funkcijska klasifikacija</t>
  </si>
  <si>
    <t>05</t>
  </si>
  <si>
    <t>Zaštita okoliša</t>
  </si>
  <si>
    <t>055</t>
  </si>
  <si>
    <t>Istraživanje i razvoj: Zaštita okoliša</t>
  </si>
  <si>
    <t xml:space="preserve"> RAČUN FINANCIRANJA</t>
  </si>
  <si>
    <t xml:space="preserve">IZVJEŠTAJ RAČUNA FINANCIRANJA PREMA EKONOMSKOJ KLASIFIKACIJI </t>
  </si>
  <si>
    <t>OSTVARENJE/IZVRŠENJE 01.2025. - 06.2025.</t>
  </si>
  <si>
    <t>Primici od financijske imovine i zaduživanja</t>
  </si>
  <si>
    <t>-</t>
  </si>
  <si>
    <t>Primici od zaduživanja</t>
  </si>
  <si>
    <t>Primljeni krediti i zajmovi od međunarodnih organizacija, institucija i tijela EU te inozemnih vlada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</si>
  <si>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</si>
  <si>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</si>
  <si>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</si>
  <si>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IZVJEŠTAJ RAČUNA FINANCIRANJA PREMA IZVORIMA FINANCIRANJA</t>
  </si>
  <si>
    <t>5 IZDACI ZA FINANC. IMOVINU I OTPLATE ZAJMOVA</t>
  </si>
  <si>
    <t>II. POSEBNI DIO</t>
  </si>
  <si>
    <t>IZVJEŠTAJ PO PROGRAMSKOJ KLASIFIKACIJI</t>
  </si>
  <si>
    <t>INDEKS
(4)/(3)</t>
  </si>
  <si>
    <t>07820</t>
  </si>
  <si>
    <t>Institut za vode Josip Juraj Strossmayer</t>
  </si>
  <si>
    <t>ZAŠTITA I OČUVANJE PRIRODE I OKOLIŠA</t>
  </si>
  <si>
    <t>3408</t>
  </si>
  <si>
    <t>RAZVOJ SUSTAVA JAVNE ODVODNJE I ZAŠTITE VODA I MORA</t>
  </si>
  <si>
    <t>A937001</t>
  </si>
  <si>
    <t>ADMINISTRACIJA I UPRAVLJANJE</t>
  </si>
  <si>
    <t>52</t>
  </si>
  <si>
    <t>Ostale pomoći</t>
  </si>
  <si>
    <t>POLUGODIŠNJI IZVJEŠTAJ O IZVRŠENJU FINANCIJSKOG PLANA ZA RAZDOBLJE OD 01. SIJEČNJA DO 30. LIPNJA 2026. GODINE</t>
  </si>
  <si>
    <t>OSTVARENJE/
IZVRŠENJE 
01.2026. - 06.2026.</t>
  </si>
  <si>
    <t>IZVORNI PLAN 2026.</t>
  </si>
  <si>
    <t>TEKUĆI PLAN 2026.</t>
  </si>
  <si>
    <t>36</t>
  </si>
  <si>
    <t>Pomoći dane u inozemstvo i unutar općeg proračuna</t>
  </si>
  <si>
    <t>4227</t>
  </si>
  <si>
    <t>Uređaji, strojevi i oprema za ostale namjene</t>
  </si>
  <si>
    <t>T937002</t>
  </si>
  <si>
    <t>PROGRAM PREKOGRANIČNE SURADNJE UPRAVLJAČKO TIJELO IZ INOZEMSTVA</t>
  </si>
  <si>
    <t>56311</t>
  </si>
  <si>
    <t>Europski fond za regionalni razvoj – predfinanciranje iz izvora 11 Opći prihodi i primici</t>
  </si>
  <si>
    <t>T937003</t>
  </si>
  <si>
    <t>USPOSTAVA SUSTAVA EDUKACIJE ZAPOSLENIKA JAVNIH ISPORUČITELJA VODNIH USLUGA</t>
  </si>
  <si>
    <t>531</t>
  </si>
  <si>
    <t>Švicarsko - hrvatski program suradnje</t>
  </si>
  <si>
    <t>IZVORNI PLAN 2026</t>
  </si>
  <si>
    <t>TEKUĆI PLAN 2026</t>
  </si>
  <si>
    <t>OSTVARENJE/IZVRŠENJE 
01.2026. - 06.2026.</t>
  </si>
  <si>
    <t>UKUPNI PRIHODI</t>
  </si>
  <si>
    <t>Prihodi poslovanja</t>
  </si>
  <si>
    <t>63</t>
  </si>
  <si>
    <t>Pomoći iz inozemstva i od subjekata unutar općeg proračuna</t>
  </si>
  <si>
    <t>634</t>
  </si>
  <si>
    <t>Pomoći od izvanproračunskih korisnika</t>
  </si>
  <si>
    <t>6341</t>
  </si>
  <si>
    <t>Tekuće pomoći od izvanproračunskih korisnika</t>
  </si>
  <si>
    <t>6342</t>
  </si>
  <si>
    <t>Kapitalne pomoći od izvanproračunskih korisnika</t>
  </si>
  <si>
    <t>6311</t>
  </si>
  <si>
    <t>Tekuće pomoći od inozemnih vlada</t>
  </si>
  <si>
    <t>OSTVARENJE/ IZVRŠENJE 
01.2025. - 06.2025.</t>
  </si>
  <si>
    <t>OSTVARENJE/ IZVRŠENJE 01.2026. - 06.2026.</t>
  </si>
  <si>
    <t>67</t>
  </si>
  <si>
    <t>Pomoći od inozemnih vlada</t>
  </si>
  <si>
    <t>Prihodi iz nadležnog proračuna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</si>
  <si>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</si>
  <si>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</si>
  <si>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</si>
  <si>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6711</t>
  </si>
  <si>
    <t>6722</t>
  </si>
  <si>
    <t>53 Inozemne darovnice</t>
  </si>
  <si>
    <t>56 Fondovi EU</t>
  </si>
  <si>
    <t>OSTVARENJE/IZVRŠENJE 01.2026. - 06.2026.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</si>
</sst>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name val="Arial"/>
      <charset val="238"/>
    </font>
    <font>
      <sz val="10"/>
      <name val="Arial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color indexed="44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sz val="12"/>
      <name val="Times New Roman"/>
      <family val="1"/>
      <charset val="238"/>
    </font>
    <font>
      <b/>
      <sz val="12"/>
      <color indexed="8"/>
      <name val="Arial"/>
      <family val="2"/>
    </font>
    <font>
      <b/>
      <sz val="12"/>
      <name val="Times New Roman"/>
      <family val="1"/>
    </font>
    <font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8" fillId="0" borderId="0"/>
    <xf numFmtId="0" fontId="20" fillId="0" borderId="0"/>
    <xf numFmtId="0" fontId="7" fillId="0" borderId="0"/>
    <xf numFmtId="4" fontId="2" fillId="2" borderId="1" applyNumberFormat="0" applyProtection="0">
      <alignment vertical="center"/>
    </xf>
    <xf numFmtId="4" fontId="3" fillId="2" borderId="1" applyNumberFormat="0" applyProtection="0">
      <alignment vertical="center"/>
    </xf>
    <xf numFmtId="4" fontId="2" fillId="2" borderId="1" applyNumberFormat="0" applyProtection="0">
      <alignment horizontal="left" vertical="center" indent="1"/>
    </xf>
    <xf numFmtId="4" fontId="2" fillId="2" borderId="1" applyNumberFormat="0" applyProtection="0">
      <alignment horizontal="left" vertical="center" indent="1"/>
    </xf>
    <xf numFmtId="0" fontId="10" fillId="3" borderId="1" applyNumberFormat="0" applyProtection="0">
      <alignment horizontal="left" vertical="center" indent="1"/>
    </xf>
    <xf numFmtId="4" fontId="2" fillId="4" borderId="1" applyNumberFormat="0" applyProtection="0">
      <alignment horizontal="right" vertical="center"/>
    </xf>
    <xf numFmtId="4" fontId="2" fillId="5" borderId="1" applyNumberFormat="0" applyProtection="0">
      <alignment horizontal="right" vertical="center"/>
    </xf>
    <xf numFmtId="4" fontId="2" fillId="6" borderId="1" applyNumberFormat="0" applyProtection="0">
      <alignment horizontal="right" vertical="center"/>
    </xf>
    <xf numFmtId="4" fontId="2" fillId="7" borderId="1" applyNumberFormat="0" applyProtection="0">
      <alignment horizontal="right" vertical="center"/>
    </xf>
    <xf numFmtId="4" fontId="2" fillId="8" borderId="1" applyNumberFormat="0" applyProtection="0">
      <alignment horizontal="right" vertical="center"/>
    </xf>
    <xf numFmtId="4" fontId="2" fillId="9" borderId="1" applyNumberFormat="0" applyProtection="0">
      <alignment horizontal="right" vertical="center"/>
    </xf>
    <xf numFmtId="4" fontId="2" fillId="10" borderId="1" applyNumberFormat="0" applyProtection="0">
      <alignment horizontal="right" vertical="center"/>
    </xf>
    <xf numFmtId="4" fontId="2" fillId="11" borderId="1" applyNumberFormat="0" applyProtection="0">
      <alignment horizontal="right" vertical="center"/>
    </xf>
    <xf numFmtId="4" fontId="2" fillId="12" borderId="1" applyNumberFormat="0" applyProtection="0">
      <alignment horizontal="right" vertical="center"/>
    </xf>
    <xf numFmtId="4" fontId="5" fillId="13" borderId="1" applyNumberFormat="0" applyProtection="0">
      <alignment horizontal="left" vertical="center" indent="1"/>
    </xf>
    <xf numFmtId="4" fontId="2" fillId="14" borderId="2" applyNumberFormat="0" applyProtection="0">
      <alignment horizontal="left" vertical="center" indent="1"/>
    </xf>
    <xf numFmtId="4" fontId="6" fillId="15" borderId="0" applyNumberFormat="0" applyProtection="0">
      <alignment horizontal="left" vertical="center" indent="1"/>
    </xf>
    <xf numFmtId="0" fontId="12" fillId="3" borderId="1" applyNumberFormat="0" applyProtection="0">
      <alignment horizontal="center" vertical="center"/>
    </xf>
    <xf numFmtId="4" fontId="7" fillId="14" borderId="1" applyNumberFormat="0" applyProtection="0">
      <alignment horizontal="left" vertical="center" indent="1"/>
    </xf>
    <xf numFmtId="4" fontId="7" fillId="16" borderId="1" applyNumberFormat="0" applyProtection="0">
      <alignment horizontal="left" vertical="center" indent="1"/>
    </xf>
    <xf numFmtId="0" fontId="13" fillId="0" borderId="1" applyNumberFormat="0" applyProtection="0">
      <alignment horizontal="left" vertical="center" wrapText="1" justifyLastLine="1"/>
    </xf>
    <xf numFmtId="0" fontId="4" fillId="16" borderId="1" applyNumberFormat="0" applyProtection="0">
      <alignment horizontal="left" vertical="center" indent="1"/>
    </xf>
    <xf numFmtId="0" fontId="13" fillId="0" borderId="1" applyNumberFormat="0" applyProtection="0">
      <alignment horizontal="left" vertical="center" wrapText="1"/>
    </xf>
    <xf numFmtId="0" fontId="4" fillId="17" borderId="1" applyNumberFormat="0" applyProtection="0">
      <alignment horizontal="left" vertical="center" indent="1"/>
    </xf>
    <xf numFmtId="0" fontId="13" fillId="0" borderId="1" applyNumberFormat="0" applyProtection="0">
      <alignment horizontal="left" vertical="center" wrapText="1"/>
    </xf>
    <xf numFmtId="0" fontId="4" fillId="18" borderId="1" applyNumberFormat="0" applyProtection="0">
      <alignment horizontal="left" vertical="center" indent="1"/>
    </xf>
    <xf numFmtId="0" fontId="14" fillId="0" borderId="1" applyNumberFormat="0" applyProtection="0">
      <alignment horizontal="left" vertical="center" wrapText="1"/>
    </xf>
    <xf numFmtId="0" fontId="4" fillId="19" borderId="1" applyNumberFormat="0" applyProtection="0">
      <alignment horizontal="left" vertical="center" indent="1"/>
    </xf>
    <xf numFmtId="0" fontId="1" fillId="0" borderId="0"/>
    <xf numFmtId="0" fontId="18" fillId="0" borderId="0"/>
    <xf numFmtId="4" fontId="2" fillId="20" borderId="1" applyNumberFormat="0" applyProtection="0">
      <alignment vertical="center"/>
    </xf>
    <xf numFmtId="4" fontId="3" fillId="20" borderId="1" applyNumberFormat="0" applyProtection="0">
      <alignment vertical="center"/>
    </xf>
    <xf numFmtId="4" fontId="2" fillId="20" borderId="1" applyNumberFormat="0" applyProtection="0">
      <alignment horizontal="left" vertical="center" indent="1"/>
    </xf>
    <xf numFmtId="4" fontId="2" fillId="20" borderId="1" applyNumberFormat="0" applyProtection="0">
      <alignment horizontal="left" vertical="center" indent="1"/>
    </xf>
    <xf numFmtId="4" fontId="15" fillId="0" borderId="1" applyNumberFormat="0" applyProtection="0">
      <alignment horizontal="right" vertical="center"/>
    </xf>
    <xf numFmtId="4" fontId="3" fillId="14" borderId="1" applyNumberFormat="0" applyProtection="0">
      <alignment horizontal="right" vertical="center"/>
    </xf>
    <xf numFmtId="0" fontId="14" fillId="19" borderId="1" applyNumberFormat="0" applyProtection="0">
      <alignment horizontal="left" vertical="center" indent="1"/>
    </xf>
    <xf numFmtId="0" fontId="10" fillId="3" borderId="1" applyNumberFormat="0" applyProtection="0">
      <alignment horizontal="center" vertical="top" wrapText="1"/>
    </xf>
    <xf numFmtId="0" fontId="11" fillId="0" borderId="0" applyNumberFormat="0" applyProtection="0"/>
    <xf numFmtId="4" fontId="8" fillId="14" borderId="1" applyNumberFormat="0" applyProtection="0">
      <alignment horizontal="right" vertical="center"/>
    </xf>
  </cellStyleXfs>
  <cellXfs count="215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4" fillId="16" borderId="1" xfId="25" applyAlignment="1">
      <alignment horizontal="left" vertical="center" wrapText="1" inden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9" fillId="0" borderId="0" xfId="2" applyFont="1" applyAlignment="1">
      <alignment horizontal="center" vertical="center" wrapText="1"/>
    </xf>
    <xf numFmtId="0" fontId="7" fillId="0" borderId="0" xfId="2" applyFont="1" applyAlignment="1">
      <alignment vertical="center" wrapText="1"/>
    </xf>
    <xf numFmtId="0" fontId="4" fillId="0" borderId="0" xfId="0" applyFont="1"/>
    <xf numFmtId="0" fontId="14" fillId="0" borderId="0" xfId="0" applyFont="1"/>
    <xf numFmtId="0" fontId="13" fillId="0" borderId="0" xfId="0" applyFont="1"/>
    <xf numFmtId="0" fontId="22" fillId="0" borderId="0" xfId="0" applyFont="1"/>
    <xf numFmtId="4" fontId="22" fillId="0" borderId="0" xfId="0" applyNumberFormat="1" applyFont="1"/>
    <xf numFmtId="3" fontId="22" fillId="0" borderId="0" xfId="0" applyNumberFormat="1" applyFont="1"/>
    <xf numFmtId="0" fontId="6" fillId="0" borderId="0" xfId="2" applyFont="1" applyAlignment="1">
      <alignment vertical="center" wrapText="1"/>
    </xf>
    <xf numFmtId="0" fontId="24" fillId="0" borderId="0" xfId="0" applyFont="1"/>
    <xf numFmtId="0" fontId="25" fillId="0" borderId="0" xfId="0" applyFont="1"/>
    <xf numFmtId="4" fontId="25" fillId="0" borderId="0" xfId="0" applyNumberFormat="1" applyFont="1"/>
    <xf numFmtId="3" fontId="25" fillId="0" borderId="0" xfId="0" applyNumberFormat="1" applyFont="1"/>
    <xf numFmtId="4" fontId="0" fillId="0" borderId="0" xfId="0" applyNumberFormat="1"/>
    <xf numFmtId="3" fontId="0" fillId="0" borderId="0" xfId="0" applyNumberFormat="1"/>
    <xf numFmtId="0" fontId="27" fillId="0" borderId="0" xfId="2" applyFont="1" applyAlignment="1">
      <alignment horizontal="center" vertical="center" wrapText="1"/>
    </xf>
    <xf numFmtId="4" fontId="27" fillId="0" borderId="0" xfId="2" applyNumberFormat="1" applyFont="1" applyAlignment="1">
      <alignment horizontal="center" vertical="center" wrapText="1"/>
    </xf>
    <xf numFmtId="3" fontId="27" fillId="0" borderId="0" xfId="2" applyNumberFormat="1" applyFont="1" applyAlignment="1">
      <alignment horizontal="center" vertical="center" wrapText="1"/>
    </xf>
    <xf numFmtId="4" fontId="29" fillId="0" borderId="3" xfId="2" applyNumberFormat="1" applyFont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4" fontId="27" fillId="0" borderId="3" xfId="2" applyNumberFormat="1" applyFont="1" applyBorder="1" applyAlignment="1">
      <alignment horizontal="center" vertical="center" wrapText="1"/>
    </xf>
    <xf numFmtId="4" fontId="29" fillId="0" borderId="3" xfId="2" applyNumberFormat="1" applyFont="1" applyBorder="1" applyAlignment="1">
      <alignment horizontal="right" vertical="center"/>
    </xf>
    <xf numFmtId="0" fontId="31" fillId="0" borderId="0" xfId="2" applyFont="1" applyAlignment="1">
      <alignment horizontal="center" vertical="center" wrapText="1"/>
    </xf>
    <xf numFmtId="4" fontId="31" fillId="0" borderId="0" xfId="2" applyNumberFormat="1" applyFont="1" applyAlignment="1">
      <alignment horizontal="center" vertical="center" wrapText="1"/>
    </xf>
    <xf numFmtId="3" fontId="31" fillId="0" borderId="0" xfId="2" applyNumberFormat="1" applyFont="1" applyAlignment="1">
      <alignment horizontal="center" vertical="center" wrapText="1"/>
    </xf>
    <xf numFmtId="4" fontId="31" fillId="0" borderId="0" xfId="2" applyNumberFormat="1" applyFont="1"/>
    <xf numFmtId="0" fontId="32" fillId="0" borderId="0" xfId="2" applyFont="1" applyAlignment="1">
      <alignment horizontal="center" vertical="center" wrapText="1"/>
    </xf>
    <xf numFmtId="4" fontId="32" fillId="0" borderId="0" xfId="2" applyNumberFormat="1" applyFont="1" applyAlignment="1">
      <alignment horizontal="center" vertical="center" wrapText="1"/>
    </xf>
    <xf numFmtId="3" fontId="32" fillId="0" borderId="0" xfId="2" applyNumberFormat="1" applyFont="1" applyAlignment="1">
      <alignment horizontal="center" vertical="center" wrapText="1"/>
    </xf>
    <xf numFmtId="4" fontId="19" fillId="0" borderId="0" xfId="2" applyNumberFormat="1" applyFont="1" applyAlignment="1">
      <alignment horizontal="center" vertical="center" wrapText="1"/>
    </xf>
    <xf numFmtId="4" fontId="7" fillId="0" borderId="0" xfId="2" applyNumberFormat="1" applyFont="1" applyAlignment="1">
      <alignment vertical="center" wrapText="1"/>
    </xf>
    <xf numFmtId="0" fontId="10" fillId="0" borderId="0" xfId="0" applyFont="1"/>
    <xf numFmtId="0" fontId="0" fillId="22" borderId="0" xfId="0" applyFill="1"/>
    <xf numFmtId="0" fontId="19" fillId="22" borderId="0" xfId="0" applyFont="1" applyFill="1" applyAlignment="1">
      <alignment horizontal="center" vertical="center" wrapText="1"/>
    </xf>
    <xf numFmtId="0" fontId="7" fillId="22" borderId="0" xfId="0" applyFont="1" applyFill="1" applyAlignment="1">
      <alignment vertical="center" wrapText="1"/>
    </xf>
    <xf numFmtId="0" fontId="37" fillId="22" borderId="0" xfId="0" applyFont="1" applyFill="1" applyAlignment="1">
      <alignment vertical="top" wrapText="1"/>
    </xf>
    <xf numFmtId="0" fontId="39" fillId="0" borderId="0" xfId="0" applyFont="1" applyAlignment="1">
      <alignment wrapText="1"/>
    </xf>
    <xf numFmtId="4" fontId="39" fillId="0" borderId="0" xfId="0" applyNumberFormat="1" applyFont="1"/>
    <xf numFmtId="3" fontId="39" fillId="0" borderId="0" xfId="0" applyNumberFormat="1" applyFont="1"/>
    <xf numFmtId="0" fontId="39" fillId="0" borderId="0" xfId="0" applyFont="1"/>
    <xf numFmtId="3" fontId="33" fillId="21" borderId="5" xfId="0" applyNumberFormat="1" applyFont="1" applyFill="1" applyBorder="1" applyAlignment="1">
      <alignment horizontal="center" vertical="center" wrapText="1" justifyLastLine="1"/>
    </xf>
    <xf numFmtId="4" fontId="21" fillId="21" borderId="5" xfId="8" applyNumberFormat="1" applyFont="1" applyFill="1" applyBorder="1" applyAlignment="1">
      <alignment horizontal="center" vertical="center" wrapText="1" justifyLastLine="1"/>
    </xf>
    <xf numFmtId="0" fontId="14" fillId="0" borderId="4" xfId="0" applyFont="1" applyBorder="1" applyAlignment="1">
      <alignment vertical="top" wrapText="1" justifyLastLine="1"/>
    </xf>
    <xf numFmtId="0" fontId="14" fillId="0" borderId="4" xfId="0" quotePrefix="1" applyFont="1" applyBorder="1" applyAlignment="1">
      <alignment vertical="top" wrapText="1" justifyLastLine="1"/>
    </xf>
    <xf numFmtId="3" fontId="14" fillId="0" borderId="4" xfId="0" quotePrefix="1" applyNumberFormat="1" applyFont="1" applyBorder="1" applyAlignment="1">
      <alignment vertical="top" wrapText="1" justifyLastLine="1"/>
    </xf>
    <xf numFmtId="3" fontId="14" fillId="0" borderId="4" xfId="0" applyNumberFormat="1" applyFont="1" applyBorder="1" applyAlignment="1">
      <alignment vertical="top" wrapText="1" justifyLastLine="1"/>
    </xf>
    <xf numFmtId="0" fontId="27" fillId="21" borderId="4" xfId="0" quotePrefix="1" applyFont="1" applyFill="1" applyBorder="1" applyAlignment="1">
      <alignment horizontal="center" vertical="center" wrapText="1"/>
    </xf>
    <xf numFmtId="3" fontId="27" fillId="21" borderId="4" xfId="2" applyNumberFormat="1" applyFont="1" applyFill="1" applyBorder="1" applyAlignment="1">
      <alignment horizontal="center" vertical="center" wrapText="1"/>
    </xf>
    <xf numFmtId="4" fontId="27" fillId="21" borderId="4" xfId="2" applyNumberFormat="1" applyFont="1" applyFill="1" applyBorder="1" applyAlignment="1">
      <alignment horizontal="center" vertical="center" wrapText="1"/>
    </xf>
    <xf numFmtId="4" fontId="28" fillId="0" borderId="4" xfId="2" applyNumberFormat="1" applyFont="1" applyBorder="1" applyAlignment="1">
      <alignment vertical="center" wrapText="1"/>
    </xf>
    <xf numFmtId="3" fontId="28" fillId="0" borderId="4" xfId="2" applyNumberFormat="1" applyFont="1" applyBorder="1" applyAlignment="1">
      <alignment vertical="center" wrapText="1"/>
    </xf>
    <xf numFmtId="4" fontId="28" fillId="0" borderId="4" xfId="2" applyNumberFormat="1" applyFont="1" applyBorder="1" applyAlignment="1">
      <alignment horizontal="right" vertical="center" wrapText="1"/>
    </xf>
    <xf numFmtId="4" fontId="28" fillId="21" borderId="4" xfId="2" applyNumberFormat="1" applyFont="1" applyFill="1" applyBorder="1" applyAlignment="1">
      <alignment vertical="center"/>
    </xf>
    <xf numFmtId="3" fontId="28" fillId="21" borderId="4" xfId="2" applyNumberFormat="1" applyFont="1" applyFill="1" applyBorder="1" applyAlignment="1">
      <alignment vertical="center"/>
    </xf>
    <xf numFmtId="4" fontId="27" fillId="21" borderId="4" xfId="2" applyNumberFormat="1" applyFont="1" applyFill="1" applyBorder="1" applyAlignment="1">
      <alignment horizontal="right"/>
    </xf>
    <xf numFmtId="4" fontId="27" fillId="0" borderId="4" xfId="2" applyNumberFormat="1" applyFont="1" applyBorder="1" applyAlignment="1">
      <alignment horizontal="right" vertical="center"/>
    </xf>
    <xf numFmtId="0" fontId="28" fillId="21" borderId="6" xfId="2" applyFont="1" applyFill="1" applyBorder="1" applyAlignment="1">
      <alignment horizontal="left" vertical="center"/>
    </xf>
    <xf numFmtId="0" fontId="28" fillId="21" borderId="7" xfId="2" applyFont="1" applyFill="1" applyBorder="1" applyAlignment="1">
      <alignment vertical="center"/>
    </xf>
    <xf numFmtId="4" fontId="28" fillId="21" borderId="4" xfId="2" applyNumberFormat="1" applyFont="1" applyFill="1" applyBorder="1" applyAlignment="1">
      <alignment vertical="center" wrapText="1"/>
    </xf>
    <xf numFmtId="3" fontId="28" fillId="21" borderId="4" xfId="2" applyNumberFormat="1" applyFont="1" applyFill="1" applyBorder="1" applyAlignment="1">
      <alignment vertical="center" wrapText="1"/>
    </xf>
    <xf numFmtId="4" fontId="27" fillId="21" borderId="4" xfId="2" applyNumberFormat="1" applyFont="1" applyFill="1" applyBorder="1" applyAlignment="1">
      <alignment horizontal="right" vertical="center"/>
    </xf>
    <xf numFmtId="4" fontId="27" fillId="21" borderId="4" xfId="2" quotePrefix="1" applyNumberFormat="1" applyFont="1" applyFill="1" applyBorder="1" applyAlignment="1">
      <alignment horizontal="center" vertical="center" wrapText="1"/>
    </xf>
    <xf numFmtId="4" fontId="27" fillId="21" borderId="4" xfId="2" applyNumberFormat="1" applyFont="1" applyFill="1" applyBorder="1" applyAlignment="1">
      <alignment horizontal="right" vertical="center" wrapText="1"/>
    </xf>
    <xf numFmtId="4" fontId="21" fillId="21" borderId="4" xfId="8" applyNumberFormat="1" applyFont="1" applyFill="1" applyBorder="1" applyAlignment="1">
      <alignment horizontal="center" vertical="center" wrapText="1" justifyLastLine="1"/>
    </xf>
    <xf numFmtId="0" fontId="4" fillId="21" borderId="9" xfId="25" quotePrefix="1" applyFill="1" applyBorder="1" applyAlignment="1">
      <alignment horizontal="left" vertical="center" wrapText="1" indent="1"/>
    </xf>
    <xf numFmtId="3" fontId="34" fillId="21" borderId="10" xfId="0" applyNumberFormat="1" applyFont="1" applyFill="1" applyBorder="1" applyAlignment="1">
      <alignment horizontal="center" vertical="center" wrapText="1" justifyLastLine="1"/>
    </xf>
    <xf numFmtId="1" fontId="34" fillId="21" borderId="10" xfId="0" applyNumberFormat="1" applyFont="1" applyFill="1" applyBorder="1" applyAlignment="1">
      <alignment horizontal="center" vertical="center"/>
    </xf>
    <xf numFmtId="0" fontId="17" fillId="21" borderId="10" xfId="0" applyFont="1" applyFill="1" applyBorder="1" applyAlignment="1">
      <alignment horizontal="center" vertical="center"/>
    </xf>
    <xf numFmtId="0" fontId="10" fillId="3" borderId="10" xfId="8" quotePrefix="1" applyNumberFormat="1" applyBorder="1">
      <alignment horizontal="left" vertical="center" indent="1"/>
    </xf>
    <xf numFmtId="0" fontId="4" fillId="16" borderId="10" xfId="25" quotePrefix="1" applyBorder="1" applyAlignment="1">
      <alignment horizontal="left" vertical="center" wrapText="1" indent="1"/>
    </xf>
    <xf numFmtId="0" fontId="4" fillId="16" borderId="10" xfId="25" quotePrefix="1" applyBorder="1">
      <alignment horizontal="left" vertical="center" indent="1"/>
    </xf>
    <xf numFmtId="0" fontId="10" fillId="0" borderId="10" xfId="8" quotePrefix="1" applyNumberFormat="1" applyFill="1" applyBorder="1">
      <alignment horizontal="left" vertical="center" indent="1"/>
    </xf>
    <xf numFmtId="0" fontId="12" fillId="0" borderId="10" xfId="21" quotePrefix="1" applyFill="1" applyBorder="1">
      <alignment horizontal="center" vertical="center"/>
    </xf>
    <xf numFmtId="0" fontId="38" fillId="0" borderId="10" xfId="24" quotePrefix="1" applyFont="1" applyBorder="1" applyAlignment="1">
      <alignment horizontal="left" vertical="center" wrapText="1" indent="2" justifyLastLine="1"/>
    </xf>
    <xf numFmtId="4" fontId="23" fillId="0" borderId="10" xfId="38" applyNumberFormat="1" applyFont="1" applyBorder="1">
      <alignment horizontal="right" vertical="center"/>
    </xf>
    <xf numFmtId="3" fontId="23" fillId="0" borderId="10" xfId="38" applyNumberFormat="1" applyFont="1" applyBorder="1">
      <alignment horizontal="right" vertical="center"/>
    </xf>
    <xf numFmtId="0" fontId="38" fillId="0" borderId="10" xfId="26" quotePrefix="1" applyFont="1" applyBorder="1" applyAlignment="1">
      <alignment horizontal="left" vertical="center" wrapText="1" indent="3"/>
    </xf>
    <xf numFmtId="0" fontId="39" fillId="0" borderId="10" xfId="28" quotePrefix="1" applyFont="1" applyBorder="1" applyAlignment="1">
      <alignment horizontal="left" vertical="center" wrapText="1" indent="4"/>
    </xf>
    <xf numFmtId="4" fontId="40" fillId="0" borderId="10" xfId="38" applyNumberFormat="1" applyFont="1" applyBorder="1">
      <alignment horizontal="right" vertical="center"/>
    </xf>
    <xf numFmtId="3" fontId="40" fillId="0" borderId="10" xfId="38" applyNumberFormat="1" applyFont="1" applyBorder="1">
      <alignment horizontal="right" vertical="center"/>
    </xf>
    <xf numFmtId="4" fontId="21" fillId="21" borderId="13" xfId="8" applyNumberFormat="1" applyFont="1" applyFill="1" applyBorder="1" applyAlignment="1">
      <alignment horizontal="center" vertical="center" wrapText="1" justifyLastLine="1"/>
    </xf>
    <xf numFmtId="1" fontId="34" fillId="21" borderId="12" xfId="0" applyNumberFormat="1" applyFont="1" applyFill="1" applyBorder="1" applyAlignment="1">
      <alignment horizontal="center" vertical="center"/>
    </xf>
    <xf numFmtId="1" fontId="34" fillId="21" borderId="14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3" fontId="38" fillId="0" borderId="10" xfId="0" applyNumberFormat="1" applyFont="1" applyBorder="1" applyAlignment="1">
      <alignment vertical="center" wrapText="1" justifyLastLine="1"/>
    </xf>
    <xf numFmtId="4" fontId="23" fillId="0" borderId="10" xfId="4" applyNumberFormat="1" applyFont="1" applyFill="1" applyBorder="1">
      <alignment vertical="center"/>
    </xf>
    <xf numFmtId="3" fontId="23" fillId="0" borderId="10" xfId="4" applyNumberFormat="1" applyFont="1" applyFill="1" applyBorder="1">
      <alignment vertical="center"/>
    </xf>
    <xf numFmtId="0" fontId="4" fillId="0" borderId="10" xfId="25" quotePrefix="1" applyFill="1" applyBorder="1" applyAlignment="1">
      <alignment horizontal="left" vertical="center" wrapText="1" indent="1"/>
    </xf>
    <xf numFmtId="0" fontId="13" fillId="0" borderId="10" xfId="24" quotePrefix="1" applyBorder="1" applyAlignment="1">
      <alignment horizontal="left" vertical="center" wrapText="1" indent="2" justifyLastLine="1"/>
    </xf>
    <xf numFmtId="0" fontId="13" fillId="0" borderId="10" xfId="24" quotePrefix="1" applyBorder="1">
      <alignment horizontal="left" vertical="center" wrapText="1" justifyLastLine="1"/>
    </xf>
    <xf numFmtId="4" fontId="15" fillId="0" borderId="10" xfId="38" applyNumberFormat="1" applyBorder="1">
      <alignment horizontal="right" vertical="center"/>
    </xf>
    <xf numFmtId="3" fontId="15" fillId="0" borderId="10" xfId="38" applyNumberFormat="1" applyBorder="1">
      <alignment horizontal="right" vertical="center"/>
    </xf>
    <xf numFmtId="0" fontId="38" fillId="0" borderId="10" xfId="26" quotePrefix="1" applyFont="1" applyBorder="1">
      <alignment horizontal="left" vertical="center" wrapText="1"/>
    </xf>
    <xf numFmtId="0" fontId="39" fillId="0" borderId="10" xfId="28" quotePrefix="1" applyFont="1" applyBorder="1">
      <alignment horizontal="left" vertical="center" wrapText="1"/>
    </xf>
    <xf numFmtId="0" fontId="35" fillId="21" borderId="10" xfId="0" quotePrefix="1" applyFont="1" applyFill="1" applyBorder="1" applyAlignment="1">
      <alignment horizontal="center" vertical="center" wrapText="1"/>
    </xf>
    <xf numFmtId="4" fontId="41" fillId="21" borderId="10" xfId="8" applyNumberFormat="1" applyFont="1" applyFill="1" applyBorder="1" applyAlignment="1">
      <alignment horizontal="center" vertical="center" wrapText="1" justifyLastLine="1"/>
    </xf>
    <xf numFmtId="0" fontId="35" fillId="21" borderId="14" xfId="0" applyFont="1" applyFill="1" applyBorder="1" applyAlignment="1">
      <alignment horizontal="center" vertical="center" wrapText="1"/>
    </xf>
    <xf numFmtId="0" fontId="35" fillId="21" borderId="10" xfId="0" applyFont="1" applyFill="1" applyBorder="1" applyAlignment="1">
      <alignment horizontal="center" vertical="center" wrapText="1"/>
    </xf>
    <xf numFmtId="0" fontId="36" fillId="21" borderId="14" xfId="0" applyFont="1" applyFill="1" applyBorder="1" applyAlignment="1">
      <alignment horizontal="center" vertical="center" wrapText="1"/>
    </xf>
    <xf numFmtId="0" fontId="36" fillId="21" borderId="10" xfId="0" applyFont="1" applyFill="1" applyBorder="1" applyAlignment="1">
      <alignment horizontal="center" vertical="center" wrapText="1"/>
    </xf>
    <xf numFmtId="0" fontId="28" fillId="22" borderId="10" xfId="0" applyFont="1" applyFill="1" applyBorder="1" applyAlignment="1">
      <alignment horizontal="left" vertical="center" wrapText="1"/>
    </xf>
    <xf numFmtId="3" fontId="31" fillId="22" borderId="10" xfId="0" applyNumberFormat="1" applyFont="1" applyFill="1" applyBorder="1" applyAlignment="1">
      <alignment horizontal="right"/>
    </xf>
    <xf numFmtId="0" fontId="22" fillId="22" borderId="10" xfId="0" applyFont="1" applyFill="1" applyBorder="1"/>
    <xf numFmtId="49" fontId="22" fillId="22" borderId="10" xfId="0" applyNumberFormat="1" applyFont="1" applyFill="1" applyBorder="1" applyAlignment="1">
      <alignment horizontal="center" vertical="center"/>
    </xf>
    <xf numFmtId="0" fontId="22" fillId="22" borderId="10" xfId="0" applyFont="1" applyFill="1" applyBorder="1" applyAlignment="1">
      <alignment horizontal="left" vertical="center" wrapText="1"/>
    </xf>
    <xf numFmtId="0" fontId="22" fillId="22" borderId="10" xfId="0" quotePrefix="1" applyFont="1" applyFill="1" applyBorder="1" applyAlignment="1">
      <alignment horizontal="left" vertical="center"/>
    </xf>
    <xf numFmtId="0" fontId="22" fillId="22" borderId="10" xfId="0" quotePrefix="1" applyFont="1" applyFill="1" applyBorder="1" applyAlignment="1">
      <alignment horizontal="left" vertical="center" wrapText="1"/>
    </xf>
    <xf numFmtId="0" fontId="28" fillId="22" borderId="10" xfId="0" applyFont="1" applyFill="1" applyBorder="1" applyAlignment="1">
      <alignment horizontal="left" vertical="center"/>
    </xf>
    <xf numFmtId="0" fontId="28" fillId="22" borderId="10" xfId="0" applyFont="1" applyFill="1" applyBorder="1" applyAlignment="1">
      <alignment vertical="center" wrapText="1"/>
    </xf>
    <xf numFmtId="0" fontId="22" fillId="22" borderId="10" xfId="0" applyFont="1" applyFill="1" applyBorder="1" applyAlignment="1">
      <alignment vertical="center" wrapText="1"/>
    </xf>
    <xf numFmtId="3" fontId="31" fillId="22" borderId="10" xfId="0" applyNumberFormat="1" applyFont="1" applyFill="1" applyBorder="1" applyAlignment="1">
      <alignment horizontal="right" wrapText="1"/>
    </xf>
    <xf numFmtId="0" fontId="27" fillId="0" borderId="10" xfId="0" quotePrefix="1" applyFont="1" applyBorder="1" applyAlignment="1">
      <alignment wrapText="1"/>
    </xf>
    <xf numFmtId="0" fontId="22" fillId="22" borderId="10" xfId="0" applyFont="1" applyFill="1" applyBorder="1" applyAlignment="1">
      <alignment horizontal="center" vertical="center"/>
    </xf>
    <xf numFmtId="0" fontId="27" fillId="0" borderId="10" xfId="0" quotePrefix="1" applyFont="1" applyBorder="1"/>
    <xf numFmtId="0" fontId="31" fillId="0" borderId="10" xfId="0" applyFont="1" applyBorder="1"/>
    <xf numFmtId="0" fontId="38" fillId="0" borderId="15" xfId="24" quotePrefix="1" applyFont="1" applyBorder="1" applyAlignment="1">
      <alignment horizontal="left" vertical="center" wrapText="1" indent="2" justifyLastLine="1"/>
    </xf>
    <xf numFmtId="0" fontId="38" fillId="0" borderId="15" xfId="24" quotePrefix="1" applyFont="1" applyBorder="1">
      <alignment horizontal="left" vertical="center" wrapText="1" justifyLastLine="1"/>
    </xf>
    <xf numFmtId="3" fontId="23" fillId="0" borderId="15" xfId="4" applyNumberFormat="1" applyFont="1" applyFill="1" applyBorder="1">
      <alignment vertical="center"/>
    </xf>
    <xf numFmtId="4" fontId="23" fillId="0" borderId="15" xfId="4" applyNumberFormat="1" applyFont="1" applyFill="1" applyBorder="1">
      <alignment vertical="center"/>
    </xf>
    <xf numFmtId="0" fontId="38" fillId="0" borderId="15" xfId="26" quotePrefix="1" applyFont="1" applyBorder="1" applyAlignment="1">
      <alignment horizontal="left" vertical="center" wrapText="1" indent="3"/>
    </xf>
    <xf numFmtId="0" fontId="38" fillId="0" borderId="15" xfId="26" quotePrefix="1" applyFont="1" applyBorder="1">
      <alignment horizontal="left" vertical="center" wrapText="1"/>
    </xf>
    <xf numFmtId="0" fontId="38" fillId="0" borderId="15" xfId="28" quotePrefix="1" applyFont="1" applyBorder="1" applyAlignment="1">
      <alignment horizontal="left" vertical="center" wrapText="1" indent="4"/>
    </xf>
    <xf numFmtId="0" fontId="38" fillId="0" borderId="15" xfId="28" quotePrefix="1" applyFont="1" applyBorder="1">
      <alignment horizontal="left" vertical="center" wrapText="1"/>
    </xf>
    <xf numFmtId="0" fontId="38" fillId="0" borderId="15" xfId="30" quotePrefix="1" applyFont="1" applyBorder="1" applyAlignment="1">
      <alignment horizontal="left" vertical="center" wrapText="1" indent="5"/>
    </xf>
    <xf numFmtId="0" fontId="38" fillId="0" borderId="15" xfId="30" quotePrefix="1" applyFont="1" applyBorder="1">
      <alignment horizontal="left" vertical="center" wrapText="1"/>
    </xf>
    <xf numFmtId="0" fontId="39" fillId="0" borderId="15" xfId="30" quotePrefix="1" applyFont="1" applyBorder="1" applyAlignment="1">
      <alignment horizontal="left" vertical="center" wrapText="1" indent="6"/>
    </xf>
    <xf numFmtId="0" fontId="39" fillId="0" borderId="15" xfId="30" quotePrefix="1" applyFont="1" applyBorder="1">
      <alignment horizontal="left" vertical="center" wrapText="1"/>
    </xf>
    <xf numFmtId="3" fontId="40" fillId="0" borderId="15" xfId="4" applyNumberFormat="1" applyFont="1" applyFill="1" applyBorder="1">
      <alignment vertical="center"/>
    </xf>
    <xf numFmtId="4" fontId="40" fillId="0" borderId="15" xfId="4" applyNumberFormat="1" applyFont="1" applyFill="1" applyBorder="1">
      <alignment vertical="center"/>
    </xf>
    <xf numFmtId="0" fontId="39" fillId="0" borderId="15" xfId="30" quotePrefix="1" applyFont="1" applyBorder="1" applyAlignment="1">
      <alignment horizontal="left" vertical="center" wrapText="1" indent="7"/>
    </xf>
    <xf numFmtId="0" fontId="39" fillId="0" borderId="15" xfId="30" quotePrefix="1" applyFont="1" applyBorder="1" applyAlignment="1">
      <alignment horizontal="left" vertical="center" wrapText="1" indent="8"/>
    </xf>
    <xf numFmtId="0" fontId="40" fillId="0" borderId="15" xfId="38" applyNumberFormat="1" applyFont="1" applyBorder="1">
      <alignment horizontal="right" vertical="center"/>
    </xf>
    <xf numFmtId="4" fontId="40" fillId="0" borderId="15" xfId="38" applyNumberFormat="1" applyFont="1" applyBorder="1">
      <alignment horizontal="right" vertical="center"/>
    </xf>
    <xf numFmtId="0" fontId="40" fillId="0" borderId="15" xfId="4" applyNumberFormat="1" applyFont="1" applyFill="1" applyBorder="1">
      <alignment vertical="center"/>
    </xf>
    <xf numFmtId="0" fontId="23" fillId="0" borderId="15" xfId="4" applyNumberFormat="1" applyFont="1" applyFill="1" applyBorder="1">
      <alignment vertical="center"/>
    </xf>
    <xf numFmtId="0" fontId="38" fillId="0" borderId="15" xfId="30" quotePrefix="1" applyFont="1" applyBorder="1" applyAlignment="1">
      <alignment horizontal="left" vertical="center" wrapText="1" indent="7"/>
    </xf>
    <xf numFmtId="4" fontId="21" fillId="23" borderId="15" xfId="8" applyNumberFormat="1" applyFont="1" applyFill="1" applyBorder="1" applyAlignment="1">
      <alignment horizontal="center" vertical="center" wrapText="1" justifyLastLine="1"/>
    </xf>
    <xf numFmtId="0" fontId="41" fillId="23" borderId="15" xfId="0" applyFont="1" applyFill="1" applyBorder="1" applyAlignment="1">
      <alignment horizontal="center"/>
    </xf>
    <xf numFmtId="1" fontId="34" fillId="21" borderId="18" xfId="0" applyNumberFormat="1" applyFont="1" applyFill="1" applyBorder="1" applyAlignment="1">
      <alignment horizontal="center" vertical="center"/>
    </xf>
    <xf numFmtId="0" fontId="38" fillId="0" borderId="18" xfId="26" quotePrefix="1" applyFont="1" applyBorder="1" applyAlignment="1">
      <alignment horizontal="left" vertical="center" wrapText="1" indent="3"/>
    </xf>
    <xf numFmtId="0" fontId="38" fillId="0" borderId="18" xfId="26" quotePrefix="1" applyFont="1" applyBorder="1">
      <alignment horizontal="left" vertical="center" wrapText="1"/>
    </xf>
    <xf numFmtId="0" fontId="39" fillId="0" borderId="18" xfId="28" quotePrefix="1" applyFont="1" applyBorder="1" applyAlignment="1">
      <alignment horizontal="left" vertical="center" wrapText="1" indent="4"/>
    </xf>
    <xf numFmtId="0" fontId="39" fillId="0" borderId="18" xfId="28" quotePrefix="1" applyFont="1" applyBorder="1">
      <alignment horizontal="left" vertical="center" wrapText="1"/>
    </xf>
    <xf numFmtId="0" fontId="39" fillId="0" borderId="18" xfId="30" quotePrefix="1" applyFont="1" applyBorder="1" applyAlignment="1">
      <alignment horizontal="left" vertical="center" wrapText="1" indent="6"/>
    </xf>
    <xf numFmtId="0" fontId="39" fillId="0" borderId="18" xfId="30" quotePrefix="1" applyFont="1" applyBorder="1" applyAlignment="1">
      <alignment horizontal="left" vertical="center" wrapText="1" indent="5"/>
    </xf>
    <xf numFmtId="0" fontId="39" fillId="0" borderId="18" xfId="30" quotePrefix="1" applyFont="1" applyBorder="1">
      <alignment horizontal="left" vertical="center" wrapText="1"/>
    </xf>
    <xf numFmtId="0" fontId="38" fillId="0" borderId="18" xfId="24" quotePrefix="1" applyFont="1" applyBorder="1" applyAlignment="1">
      <alignment horizontal="left" vertical="center" wrapText="1" indent="2" justifyLastLine="1"/>
    </xf>
    <xf numFmtId="0" fontId="38" fillId="0" borderId="18" xfId="24" quotePrefix="1" applyFont="1" applyBorder="1">
      <alignment horizontal="left" vertical="center" wrapText="1" justifyLastLine="1"/>
    </xf>
    <xf numFmtId="0" fontId="39" fillId="0" borderId="18" xfId="26" quotePrefix="1" applyFont="1" applyBorder="1" applyAlignment="1">
      <alignment horizontal="left" vertical="center" wrapText="1" indent="3"/>
    </xf>
    <xf numFmtId="0" fontId="39" fillId="0" borderId="18" xfId="26" quotePrefix="1" applyFont="1" applyBorder="1">
      <alignment horizontal="left" vertical="center" wrapText="1"/>
    </xf>
    <xf numFmtId="4" fontId="42" fillId="0" borderId="18" xfId="4" applyNumberFormat="1" applyFont="1" applyFill="1" applyBorder="1">
      <alignment vertical="center"/>
    </xf>
    <xf numFmtId="4" fontId="42" fillId="0" borderId="18" xfId="38" applyNumberFormat="1" applyFont="1" applyBorder="1">
      <alignment horizontal="right" vertical="center"/>
    </xf>
    <xf numFmtId="3" fontId="42" fillId="0" borderId="18" xfId="38" applyNumberFormat="1" applyFont="1" applyBorder="1">
      <alignment horizontal="right" vertical="center"/>
    </xf>
    <xf numFmtId="4" fontId="43" fillId="0" borderId="18" xfId="38" applyNumberFormat="1" applyFont="1" applyBorder="1">
      <alignment horizontal="right" vertical="center"/>
    </xf>
    <xf numFmtId="3" fontId="43" fillId="0" borderId="18" xfId="38" applyNumberFormat="1" applyFont="1" applyBorder="1">
      <alignment horizontal="right" vertical="center"/>
    </xf>
    <xf numFmtId="4" fontId="43" fillId="0" borderId="18" xfId="4" applyNumberFormat="1" applyFont="1" applyFill="1" applyBorder="1">
      <alignment vertical="center"/>
    </xf>
    <xf numFmtId="0" fontId="43" fillId="0" borderId="18" xfId="38" applyNumberFormat="1" applyFont="1" applyBorder="1">
      <alignment horizontal="right" vertical="center"/>
    </xf>
    <xf numFmtId="0" fontId="42" fillId="0" borderId="18" xfId="38" applyNumberFormat="1" applyFont="1" applyBorder="1">
      <alignment horizontal="right" vertical="center"/>
    </xf>
    <xf numFmtId="0" fontId="39" fillId="21" borderId="18" xfId="0" applyFont="1" applyFill="1" applyBorder="1" applyAlignment="1">
      <alignment horizontal="center" vertical="center"/>
    </xf>
    <xf numFmtId="3" fontId="38" fillId="21" borderId="18" xfId="0" applyNumberFormat="1" applyFont="1" applyFill="1" applyBorder="1" applyAlignment="1">
      <alignment vertical="top" wrapText="1" justifyLastLine="1"/>
    </xf>
    <xf numFmtId="4" fontId="42" fillId="21" borderId="18" xfId="4" applyNumberFormat="1" applyFont="1" applyFill="1" applyBorder="1">
      <alignment vertical="center"/>
    </xf>
    <xf numFmtId="3" fontId="42" fillId="21" borderId="18" xfId="4" applyNumberFormat="1" applyFont="1" applyFill="1" applyBorder="1">
      <alignment vertical="center"/>
    </xf>
    <xf numFmtId="4" fontId="42" fillId="21" borderId="18" xfId="4" applyFont="1" applyFill="1" applyBorder="1">
      <alignment vertical="center"/>
    </xf>
    <xf numFmtId="4" fontId="40" fillId="0" borderId="18" xfId="38" applyNumberFormat="1" applyFont="1" applyBorder="1">
      <alignment horizontal="right" vertical="center"/>
    </xf>
    <xf numFmtId="3" fontId="40" fillId="0" borderId="18" xfId="38" applyNumberFormat="1" applyFont="1" applyBorder="1">
      <alignment horizontal="right" vertical="center"/>
    </xf>
    <xf numFmtId="4" fontId="39" fillId="0" borderId="18" xfId="0" applyNumberFormat="1" applyFont="1" applyBorder="1"/>
    <xf numFmtId="0" fontId="41" fillId="23" borderId="16" xfId="0" applyFont="1" applyFill="1" applyBorder="1" applyAlignment="1">
      <alignment horizontal="center"/>
    </xf>
    <xf numFmtId="0" fontId="41" fillId="23" borderId="17" xfId="0" applyFont="1" applyFill="1" applyBorder="1" applyAlignment="1">
      <alignment horizontal="center"/>
    </xf>
    <xf numFmtId="3" fontId="21" fillId="23" borderId="15" xfId="0" applyNumberFormat="1" applyFont="1" applyFill="1" applyBorder="1" applyAlignment="1">
      <alignment horizontal="center" vertical="center" wrapText="1" justifyLastLine="1"/>
    </xf>
    <xf numFmtId="0" fontId="6" fillId="0" borderId="0" xfId="2" applyFont="1" applyAlignment="1">
      <alignment horizontal="left" vertical="center" wrapText="1"/>
    </xf>
    <xf numFmtId="0" fontId="6" fillId="0" borderId="0" xfId="2" applyFont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10" fillId="0" borderId="0" xfId="2" applyFont="1" applyAlignment="1">
      <alignment horizontal="left" vertical="top" wrapText="1"/>
    </xf>
    <xf numFmtId="0" fontId="26" fillId="0" borderId="0" xfId="2" applyFont="1" applyAlignment="1">
      <alignment horizontal="left" vertical="top" wrapText="1"/>
    </xf>
    <xf numFmtId="0" fontId="28" fillId="0" borderId="6" xfId="2" applyFont="1" applyBorder="1" applyAlignment="1">
      <alignment horizontal="left" vertical="center" wrapText="1"/>
    </xf>
    <xf numFmtId="0" fontId="22" fillId="0" borderId="7" xfId="2" applyFont="1" applyBorder="1" applyAlignment="1">
      <alignment vertical="center" wrapText="1"/>
    </xf>
    <xf numFmtId="0" fontId="27" fillId="21" borderId="6" xfId="2" quotePrefix="1" applyFont="1" applyFill="1" applyBorder="1" applyAlignment="1">
      <alignment horizontal="left" wrapText="1"/>
    </xf>
    <xf numFmtId="0" fontId="27" fillId="21" borderId="7" xfId="2" quotePrefix="1" applyFont="1" applyFill="1" applyBorder="1" applyAlignment="1">
      <alignment horizontal="left" wrapText="1"/>
    </xf>
    <xf numFmtId="0" fontId="27" fillId="21" borderId="8" xfId="2" quotePrefix="1" applyFont="1" applyFill="1" applyBorder="1" applyAlignment="1">
      <alignment horizontal="left" wrapText="1"/>
    </xf>
    <xf numFmtId="0" fontId="27" fillId="21" borderId="4" xfId="2" quotePrefix="1" applyFont="1" applyFill="1" applyBorder="1" applyAlignment="1">
      <alignment horizontal="left" vertical="center" wrapText="1"/>
    </xf>
    <xf numFmtId="0" fontId="28" fillId="0" borderId="0" xfId="2" applyFont="1" applyAlignment="1">
      <alignment horizontal="left" vertical="top" wrapText="1"/>
    </xf>
    <xf numFmtId="0" fontId="28" fillId="0" borderId="7" xfId="2" applyFont="1" applyBorder="1" applyAlignment="1">
      <alignment vertical="center" wrapText="1"/>
    </xf>
    <xf numFmtId="0" fontId="28" fillId="0" borderId="7" xfId="2" applyFont="1" applyBorder="1" applyAlignment="1">
      <alignment vertical="center"/>
    </xf>
    <xf numFmtId="0" fontId="28" fillId="0" borderId="6" xfId="2" quotePrefix="1" applyFont="1" applyBorder="1" applyAlignment="1">
      <alignment horizontal="left" vertical="center"/>
    </xf>
    <xf numFmtId="0" fontId="28" fillId="21" borderId="6" xfId="2" applyFont="1" applyFill="1" applyBorder="1" applyAlignment="1">
      <alignment horizontal="left" vertical="center" wrapText="1"/>
    </xf>
    <xf numFmtId="0" fontId="28" fillId="21" borderId="7" xfId="2" applyFont="1" applyFill="1" applyBorder="1" applyAlignment="1">
      <alignment vertical="center" wrapText="1"/>
    </xf>
    <xf numFmtId="0" fontId="28" fillId="21" borderId="7" xfId="2" applyFont="1" applyFill="1" applyBorder="1" applyAlignment="1">
      <alignment vertical="center"/>
    </xf>
    <xf numFmtId="0" fontId="28" fillId="0" borderId="6" xfId="2" quotePrefix="1" applyFont="1" applyBorder="1" applyAlignment="1">
      <alignment horizontal="left" vertical="center" wrapText="1"/>
    </xf>
    <xf numFmtId="0" fontId="28" fillId="21" borderId="6" xfId="2" quotePrefix="1" applyFont="1" applyFill="1" applyBorder="1" applyAlignment="1">
      <alignment horizontal="left" vertical="center" wrapText="1"/>
    </xf>
    <xf numFmtId="0" fontId="28" fillId="0" borderId="0" xfId="2" applyFont="1" applyAlignment="1">
      <alignment horizontal="left" vertical="center" wrapText="1"/>
    </xf>
    <xf numFmtId="0" fontId="27" fillId="21" borderId="4" xfId="2" quotePrefix="1" applyFont="1" applyFill="1" applyBorder="1" applyAlignment="1">
      <alignment horizontal="center" vertical="center" wrapText="1"/>
    </xf>
    <xf numFmtId="0" fontId="27" fillId="21" borderId="6" xfId="2" quotePrefix="1" applyFont="1" applyFill="1" applyBorder="1" applyAlignment="1">
      <alignment horizontal="center" vertical="center" wrapText="1"/>
    </xf>
    <xf numFmtId="0" fontId="27" fillId="21" borderId="7" xfId="2" quotePrefix="1" applyFont="1" applyFill="1" applyBorder="1" applyAlignment="1">
      <alignment horizontal="center" vertical="center" wrapText="1"/>
    </xf>
    <xf numFmtId="0" fontId="28" fillId="0" borderId="7" xfId="2" applyFont="1" applyBorder="1" applyAlignment="1">
      <alignment horizontal="left" vertical="center" wrapText="1"/>
    </xf>
    <xf numFmtId="0" fontId="27" fillId="21" borderId="4" xfId="2" quotePrefix="1" applyFont="1" applyFill="1" applyBorder="1" applyAlignment="1">
      <alignment horizontal="center" wrapText="1"/>
    </xf>
    <xf numFmtId="0" fontId="27" fillId="21" borderId="6" xfId="2" quotePrefix="1" applyFont="1" applyFill="1" applyBorder="1" applyAlignment="1">
      <alignment horizontal="center" wrapText="1"/>
    </xf>
    <xf numFmtId="0" fontId="27" fillId="0" borderId="0" xfId="2" applyFont="1" applyAlignment="1">
      <alignment horizontal="center" vertical="center" wrapText="1"/>
    </xf>
    <xf numFmtId="3" fontId="33" fillId="21" borderId="18" xfId="0" applyNumberFormat="1" applyFont="1" applyFill="1" applyBorder="1" applyAlignment="1">
      <alignment horizontal="center" vertical="center" wrapText="1" justifyLastLine="1"/>
    </xf>
    <xf numFmtId="3" fontId="34" fillId="21" borderId="18" xfId="0" applyNumberFormat="1" applyFont="1" applyFill="1" applyBorder="1" applyAlignment="1">
      <alignment horizontal="center" vertical="center" wrapText="1" justifyLastLine="1"/>
    </xf>
    <xf numFmtId="0" fontId="6" fillId="0" borderId="0" xfId="2" applyFont="1" applyAlignment="1">
      <alignment horizontal="center" vertical="center" wrapText="1"/>
    </xf>
    <xf numFmtId="3" fontId="33" fillId="21" borderId="11" xfId="0" applyNumberFormat="1" applyFont="1" applyFill="1" applyBorder="1" applyAlignment="1">
      <alignment horizontal="center" vertical="center" wrapText="1" justifyLastLine="1"/>
    </xf>
    <xf numFmtId="3" fontId="33" fillId="21" borderId="12" xfId="0" applyNumberFormat="1" applyFont="1" applyFill="1" applyBorder="1" applyAlignment="1">
      <alignment horizontal="center" vertical="center" wrapText="1" justifyLastLine="1"/>
    </xf>
    <xf numFmtId="3" fontId="34" fillId="21" borderId="11" xfId="0" applyNumberFormat="1" applyFont="1" applyFill="1" applyBorder="1" applyAlignment="1">
      <alignment horizontal="center" vertical="center" wrapText="1" justifyLastLine="1"/>
    </xf>
    <xf numFmtId="3" fontId="34" fillId="21" borderId="12" xfId="0" applyNumberFormat="1" applyFont="1" applyFill="1" applyBorder="1" applyAlignment="1">
      <alignment horizontal="center" vertical="center" wrapText="1" justifyLastLine="1"/>
    </xf>
    <xf numFmtId="0" fontId="6" fillId="22" borderId="0" xfId="0" applyFont="1" applyFill="1" applyAlignment="1">
      <alignment horizontal="center" vertical="center" wrapText="1"/>
    </xf>
    <xf numFmtId="0" fontId="35" fillId="21" borderId="11" xfId="0" applyFont="1" applyFill="1" applyBorder="1" applyAlignment="1">
      <alignment horizontal="center" vertical="center" wrapText="1"/>
    </xf>
    <xf numFmtId="0" fontId="35" fillId="21" borderId="12" xfId="0" applyFont="1" applyFill="1" applyBorder="1" applyAlignment="1">
      <alignment horizontal="center" vertical="center" wrapText="1"/>
    </xf>
    <xf numFmtId="0" fontId="35" fillId="21" borderId="14" xfId="0" applyFont="1" applyFill="1" applyBorder="1" applyAlignment="1">
      <alignment horizontal="center" vertical="center" wrapText="1"/>
    </xf>
    <xf numFmtId="0" fontId="0" fillId="0" borderId="0" xfId="0" applyAlignment="1"/>
  </cellXfs>
  <cellStyles count="44">
    <cellStyle name="Normal" xfId="0" builtinId="0"/>
    <cellStyle name="Normalno 2" xfId="1" xr:uid="{00000000-0005-0000-0000-000001000000}"/>
    <cellStyle name="Normalno 3" xfId="2" xr:uid="{00000000-0005-0000-0000-000002000000}"/>
    <cellStyle name="Obično_List4" xfId="3" xr:uid="{00000000-0005-0000-0000-000003000000}"/>
    <cellStyle name="SAPBEXaggData" xfId="4" xr:uid="{00000000-0005-0000-0000-000004000000}"/>
    <cellStyle name="SAPBEXaggDataEmph" xfId="5" xr:uid="{00000000-0005-0000-0000-000005000000}"/>
    <cellStyle name="SAPBEXaggItem" xfId="6" xr:uid="{00000000-0005-0000-0000-000006000000}"/>
    <cellStyle name="SAPBEXaggItemX" xfId="7" xr:uid="{00000000-0005-0000-0000-000007000000}"/>
    <cellStyle name="SAPBEXchaText" xfId="8" xr:uid="{00000000-0005-0000-0000-000008000000}"/>
    <cellStyle name="SAPBEXexcBad7" xfId="9" xr:uid="{00000000-0005-0000-0000-000009000000}"/>
    <cellStyle name="SAPBEXexcBad8" xfId="10" xr:uid="{00000000-0005-0000-0000-00000A000000}"/>
    <cellStyle name="SAPBEXexcBad9" xfId="11" xr:uid="{00000000-0005-0000-0000-00000B000000}"/>
    <cellStyle name="SAPBEXexcCritical4" xfId="12" xr:uid="{00000000-0005-0000-0000-00000C000000}"/>
    <cellStyle name="SAPBEXexcCritical5" xfId="13" xr:uid="{00000000-0005-0000-0000-00000D000000}"/>
    <cellStyle name="SAPBEXexcCritical6" xfId="14" xr:uid="{00000000-0005-0000-0000-00000E000000}"/>
    <cellStyle name="SAPBEXexcGood1" xfId="15" xr:uid="{00000000-0005-0000-0000-00000F000000}"/>
    <cellStyle name="SAPBEXexcGood2" xfId="16" xr:uid="{00000000-0005-0000-0000-000010000000}"/>
    <cellStyle name="SAPBEXexcGood3" xfId="17" xr:uid="{00000000-0005-0000-0000-000011000000}"/>
    <cellStyle name="SAPBEXfilterDrill" xfId="18" xr:uid="{00000000-0005-0000-0000-000012000000}"/>
    <cellStyle name="SAPBEXfilterItem" xfId="19" xr:uid="{00000000-0005-0000-0000-000013000000}"/>
    <cellStyle name="SAPBEXfilterText" xfId="20" xr:uid="{00000000-0005-0000-0000-000014000000}"/>
    <cellStyle name="SAPBEXformats" xfId="21" xr:uid="{00000000-0005-0000-0000-000015000000}"/>
    <cellStyle name="SAPBEXheaderItem" xfId="22" xr:uid="{00000000-0005-0000-0000-000016000000}"/>
    <cellStyle name="SAPBEXheaderText" xfId="23" xr:uid="{00000000-0005-0000-0000-000017000000}"/>
    <cellStyle name="SAPBEXHLevel0" xfId="24" xr:uid="{00000000-0005-0000-0000-000018000000}"/>
    <cellStyle name="SAPBEXHLevel0X" xfId="25" xr:uid="{00000000-0005-0000-0000-000019000000}"/>
    <cellStyle name="SAPBEXHLevel1" xfId="26" xr:uid="{00000000-0005-0000-0000-00001A000000}"/>
    <cellStyle name="SAPBEXHLevel1X" xfId="27" xr:uid="{00000000-0005-0000-0000-00001B000000}"/>
    <cellStyle name="SAPBEXHLevel2" xfId="28" xr:uid="{00000000-0005-0000-0000-00001C000000}"/>
    <cellStyle name="SAPBEXHLevel2X" xfId="29" xr:uid="{00000000-0005-0000-0000-00001D000000}"/>
    <cellStyle name="SAPBEXHLevel3" xfId="30" xr:uid="{00000000-0005-0000-0000-00001E000000}"/>
    <cellStyle name="SAPBEXHLevel3X" xfId="31" xr:uid="{00000000-0005-0000-0000-00001F000000}"/>
    <cellStyle name="SAPBEXinputData" xfId="32" xr:uid="{00000000-0005-0000-0000-000020000000}"/>
    <cellStyle name="SAPBEXinputData 2" xfId="33" xr:uid="{00000000-0005-0000-0000-000021000000}"/>
    <cellStyle name="SAPBEXresData" xfId="34" xr:uid="{00000000-0005-0000-0000-000022000000}"/>
    <cellStyle name="SAPBEXresDataEmph" xfId="35" xr:uid="{00000000-0005-0000-0000-000023000000}"/>
    <cellStyle name="SAPBEXresItem" xfId="36" xr:uid="{00000000-0005-0000-0000-000024000000}"/>
    <cellStyle name="SAPBEXresItemX" xfId="37" xr:uid="{00000000-0005-0000-0000-000025000000}"/>
    <cellStyle name="SAPBEXstdData" xfId="38" xr:uid="{00000000-0005-0000-0000-000026000000}"/>
    <cellStyle name="SAPBEXstdDataEmph" xfId="39" xr:uid="{00000000-0005-0000-0000-000027000000}"/>
    <cellStyle name="SAPBEXstdItem" xfId="40" xr:uid="{00000000-0005-0000-0000-000028000000}"/>
    <cellStyle name="SAPBEXstdItemX" xfId="41" xr:uid="{00000000-0005-0000-0000-000029000000}"/>
    <cellStyle name="SAPBEXtitle" xfId="42" xr:uid="{00000000-0005-0000-0000-00002A000000}"/>
    <cellStyle name="SAPBEXundefined" xfId="43" xr:uid="{00000000-0005-0000-0000-00002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9525</xdr:rowOff>
    </xdr:from>
    <xdr:to>
      <xdr:col>0</xdr:col>
      <xdr:colOff>400050</xdr:colOff>
      <xdr:row>1</xdr:row>
      <xdr:rowOff>9525</xdr:rowOff>
    </xdr:to>
    <xdr:grpSp>
      <xdr:nvGrpSpPr>
        <xdr:cNvPr id="183339" name="SAPBEXhierarchyPlus">
          <a:extLst>
            <a:ext uri="{FF2B5EF4-FFF2-40B4-BE49-F238E27FC236}">
              <a16:creationId xmlns:a16="http://schemas.microsoft.com/office/drawing/2014/main" id="{00000000-0008-0000-0000-00002BCC0200}"/>
            </a:ext>
          </a:extLst>
        </xdr:cNvPr>
        <xdr:cNvGrpSpPr>
          <a:grpSpLocks/>
        </xdr:cNvGrpSpPr>
      </xdr:nvGrpSpPr>
      <xdr:grpSpPr bwMode="auto">
        <a:xfrm>
          <a:off x="247650" y="9525"/>
          <a:ext cx="152400" cy="161925"/>
          <a:chOff x="11551" y="199"/>
          <a:chExt cx="21" cy="21"/>
        </a:xfrm>
      </xdr:grpSpPr>
      <xdr:sp macro="" textlink="">
        <xdr:nvSpPr>
          <xdr:cNvPr id="4098" name="Rectangle 2">
            <a:extLst>
              <a:ext uri="{FF2B5EF4-FFF2-40B4-BE49-F238E27FC236}">
                <a16:creationId xmlns:a16="http://schemas.microsoft.com/office/drawing/2014/main" id="{00000000-0008-0000-0000-0000021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hr-HR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3351" name="SAPBEXq0004_-4">
            <a:extLst>
              <a:ext uri="{FF2B5EF4-FFF2-40B4-BE49-F238E27FC236}">
                <a16:creationId xmlns:a16="http://schemas.microsoft.com/office/drawing/2014/main" id="{00000000-0008-0000-0000-000037CC02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10</xdr:col>
      <xdr:colOff>457200</xdr:colOff>
      <xdr:row>0</xdr:row>
      <xdr:rowOff>9525</xdr:rowOff>
    </xdr:from>
    <xdr:to>
      <xdr:col>11</xdr:col>
      <xdr:colOff>9525</xdr:colOff>
      <xdr:row>1</xdr:row>
      <xdr:rowOff>9525</xdr:rowOff>
    </xdr:to>
    <xdr:grpSp>
      <xdr:nvGrpSpPr>
        <xdr:cNvPr id="183340" name="SAPBEXhierarchyMinus">
          <a:extLst>
            <a:ext uri="{FF2B5EF4-FFF2-40B4-BE49-F238E27FC236}">
              <a16:creationId xmlns:a16="http://schemas.microsoft.com/office/drawing/2014/main" id="{00000000-0008-0000-0000-00002CCC0200}"/>
            </a:ext>
          </a:extLst>
        </xdr:cNvPr>
        <xdr:cNvGrpSpPr>
          <a:grpSpLocks/>
        </xdr:cNvGrpSpPr>
      </xdr:nvGrpSpPr>
      <xdr:grpSpPr bwMode="auto">
        <a:xfrm>
          <a:off x="3048000" y="9525"/>
          <a:ext cx="9525" cy="161925"/>
          <a:chOff x="0" y="250"/>
          <a:chExt cx="21" cy="21"/>
        </a:xfrm>
      </xdr:grpSpPr>
      <xdr:sp macro="" textlink="">
        <xdr:nvSpPr>
          <xdr:cNvPr id="4101" name="Rectangle 5">
            <a:extLst>
              <a:ext uri="{FF2B5EF4-FFF2-40B4-BE49-F238E27FC236}">
                <a16:creationId xmlns:a16="http://schemas.microsoft.com/office/drawing/2014/main" id="{00000000-0008-0000-0000-0000051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hr-HR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3349" name="SAPBEXq0004_-4">
            <a:extLst>
              <a:ext uri="{FF2B5EF4-FFF2-40B4-BE49-F238E27FC236}">
                <a16:creationId xmlns:a16="http://schemas.microsoft.com/office/drawing/2014/main" id="{00000000-0008-0000-0000-000035CC02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95250</xdr:colOff>
      <xdr:row>0</xdr:row>
      <xdr:rowOff>9525</xdr:rowOff>
    </xdr:from>
    <xdr:to>
      <xdr:col>11</xdr:col>
      <xdr:colOff>257175</xdr:colOff>
      <xdr:row>1</xdr:row>
      <xdr:rowOff>9525</xdr:rowOff>
    </xdr:to>
    <xdr:grpSp>
      <xdr:nvGrpSpPr>
        <xdr:cNvPr id="183341" name="SAPBEXhierarchyMinusX">
          <a:extLst>
            <a:ext uri="{FF2B5EF4-FFF2-40B4-BE49-F238E27FC236}">
              <a16:creationId xmlns:a16="http://schemas.microsoft.com/office/drawing/2014/main" id="{00000000-0008-0000-0000-00002DCC0200}"/>
            </a:ext>
          </a:extLst>
        </xdr:cNvPr>
        <xdr:cNvGrpSpPr>
          <a:grpSpLocks/>
        </xdr:cNvGrpSpPr>
      </xdr:nvGrpSpPr>
      <xdr:grpSpPr bwMode="auto">
        <a:xfrm>
          <a:off x="3143250" y="9525"/>
          <a:ext cx="161925" cy="161925"/>
          <a:chOff x="759" y="11"/>
          <a:chExt cx="21" cy="21"/>
        </a:xfrm>
      </xdr:grpSpPr>
      <xdr:sp macro="" textlink="">
        <xdr:nvSpPr>
          <xdr:cNvPr id="4104" name="Rectangle 8">
            <a:extLst>
              <a:ext uri="{FF2B5EF4-FFF2-40B4-BE49-F238E27FC236}">
                <a16:creationId xmlns:a16="http://schemas.microsoft.com/office/drawing/2014/main" id="{00000000-0008-0000-0000-0000081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hr-HR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3346" name="SAPBEXq0004_-4">
            <a:extLst>
              <a:ext uri="{FF2B5EF4-FFF2-40B4-BE49-F238E27FC236}">
                <a16:creationId xmlns:a16="http://schemas.microsoft.com/office/drawing/2014/main" id="{00000000-0008-0000-0000-000032CC02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3347" name="SAPBEXq0004_-4">
            <a:extLst>
              <a:ext uri="{FF2B5EF4-FFF2-40B4-BE49-F238E27FC236}">
                <a16:creationId xmlns:a16="http://schemas.microsoft.com/office/drawing/2014/main" id="{00000000-0008-0000-0000-000033CC02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11</xdr:col>
      <xdr:colOff>381000</xdr:colOff>
      <xdr:row>0</xdr:row>
      <xdr:rowOff>9525</xdr:rowOff>
    </xdr:from>
    <xdr:to>
      <xdr:col>11</xdr:col>
      <xdr:colOff>533400</xdr:colOff>
      <xdr:row>1</xdr:row>
      <xdr:rowOff>9525</xdr:rowOff>
    </xdr:to>
    <xdr:grpSp>
      <xdr:nvGrpSpPr>
        <xdr:cNvPr id="183342" name="SAPBEXlinkDoc">
          <a:extLst>
            <a:ext uri="{FF2B5EF4-FFF2-40B4-BE49-F238E27FC236}">
              <a16:creationId xmlns:a16="http://schemas.microsoft.com/office/drawing/2014/main" id="{00000000-0008-0000-0000-00002ECC0200}"/>
            </a:ext>
          </a:extLst>
        </xdr:cNvPr>
        <xdr:cNvGrpSpPr>
          <a:grpSpLocks/>
        </xdr:cNvGrpSpPr>
      </xdr:nvGrpSpPr>
      <xdr:grpSpPr bwMode="auto">
        <a:xfrm>
          <a:off x="3429000" y="9525"/>
          <a:ext cx="152400" cy="161925"/>
          <a:chOff x="795" y="15"/>
          <a:chExt cx="21" cy="21"/>
        </a:xfrm>
      </xdr:grpSpPr>
      <xdr:sp macro="" textlink="">
        <xdr:nvSpPr>
          <xdr:cNvPr id="4108" name="Rectangle 12">
            <a:extLst>
              <a:ext uri="{FF2B5EF4-FFF2-40B4-BE49-F238E27FC236}">
                <a16:creationId xmlns:a16="http://schemas.microsoft.com/office/drawing/2014/main" id="{00000000-0008-0000-0000-00000C1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0">
              <a:defRPr sz="1000"/>
            </a:pPr>
            <a:r>
              <a:rPr lang="hr-HR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3344" name="AutoShape 13">
            <a:extLst>
              <a:ext uri="{FF2B5EF4-FFF2-40B4-BE49-F238E27FC236}">
                <a16:creationId xmlns:a16="http://schemas.microsoft.com/office/drawing/2014/main" id="{00000000-0008-0000-0000-000030CC02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615950</xdr:colOff>
      <xdr:row>17</xdr:row>
      <xdr:rowOff>149225</xdr:rowOff>
    </xdr:to>
    <xdr:pic macro="DesignIconClicked">
      <xdr:nvPicPr>
        <xdr:cNvPr id="2" name="BExJ0QUJ0I6USL8I24FM9228VCBI" hidden="1">
          <a:extLst>
            <a:ext uri="{FF2B5EF4-FFF2-40B4-BE49-F238E27FC236}">
              <a16:creationId xmlns:a16="http://schemas.microsoft.com/office/drawing/2014/main" id="{D0ADFDB6-4181-4BEB-BEE3-C09EF08CE2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24050"/>
          <a:ext cx="9988550" cy="95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0B6943D\Polugodi&#353;nji%20izvje&#353;taj%20o%20izvr&#353;enju%20financijskog%20plana%20za%202025.-kona&#269;n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RepositorySheet"/>
      <sheetName val="Sažetak"/>
      <sheetName val="Račun prihoda i rashoda"/>
      <sheetName val="Prihodi i Rashodi prema IF"/>
      <sheetName val="Rashodi prema funkcijskoj klasi"/>
      <sheetName val="Račun financ. prema ekonom.klas"/>
      <sheetName val="Račun financ. prema izvorima fi"/>
      <sheetName val="II Posebni dio"/>
      <sheetName val="FP0002PRPV2"/>
      <sheetName val="FP0002PRR"/>
      <sheetName val="FP0002PRB"/>
      <sheetName val="FP0005PRV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B5" t="str">
            <v>6</v>
          </cell>
          <cell r="C5" t="str">
            <v>Prihodi poslovanja</v>
          </cell>
          <cell r="D5">
            <v>8660400</v>
          </cell>
          <cell r="E5">
            <v>7538000</v>
          </cell>
          <cell r="F5">
            <v>7538000</v>
          </cell>
          <cell r="G5">
            <v>7538000</v>
          </cell>
          <cell r="H5">
            <v>87.039859590781006</v>
          </cell>
          <cell r="I5">
            <v>100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R1002"/>
  <sheetViews>
    <sheetView workbookViewId="0"/>
  </sheetViews>
  <sheetFormatPr defaultRowHeight="12.75" x14ac:dyDescent="0.2"/>
  <cols>
    <col min="5" max="5" width="9.140625" hidden="1" customWidth="1"/>
    <col min="7" max="11" width="0" hidden="1" customWidth="1"/>
  </cols>
  <sheetData>
    <row r="1" spans="1:233" x14ac:dyDescent="0.2">
      <c r="A1">
        <v>9</v>
      </c>
    </row>
    <row r="2" spans="1:233" x14ac:dyDescent="0.2">
      <c r="A2">
        <v>3</v>
      </c>
      <c r="AE2">
        <v>10</v>
      </c>
      <c r="CM2">
        <v>9</v>
      </c>
      <c r="DG2">
        <v>56</v>
      </c>
      <c r="EA2">
        <v>9</v>
      </c>
      <c r="EU2">
        <v>0</v>
      </c>
      <c r="FY2">
        <v>8</v>
      </c>
      <c r="HW2">
        <v>91</v>
      </c>
    </row>
    <row r="3" spans="1:233" x14ac:dyDescent="0.2">
      <c r="A3">
        <v>24</v>
      </c>
      <c r="AE3">
        <v>54</v>
      </c>
      <c r="CM3">
        <v>9</v>
      </c>
      <c r="DG3">
        <v>11</v>
      </c>
      <c r="EA3">
        <v>13</v>
      </c>
      <c r="EU3">
        <v>11</v>
      </c>
      <c r="FY3">
        <v>20</v>
      </c>
      <c r="HW3">
        <v>2</v>
      </c>
    </row>
    <row r="4" spans="1:233" ht="51" x14ac:dyDescent="0.2">
      <c r="B4">
        <v>32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7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2</v>
      </c>
      <c r="S4">
        <v>5</v>
      </c>
      <c r="T4" t="b">
        <v>1</v>
      </c>
      <c r="U4" t="b">
        <v>1</v>
      </c>
      <c r="X4" t="b">
        <v>1</v>
      </c>
      <c r="Y4" t="b">
        <v>0</v>
      </c>
      <c r="Z4" t="b">
        <v>0</v>
      </c>
      <c r="AE4">
        <v>5</v>
      </c>
      <c r="AF4" s="1" t="s">
        <v>2</v>
      </c>
      <c r="AG4" s="1" t="s">
        <v>3</v>
      </c>
      <c r="AH4" s="1" t="s">
        <v>4</v>
      </c>
      <c r="AI4" s="1" t="s">
        <v>5</v>
      </c>
      <c r="AJ4" s="1" t="s">
        <v>6</v>
      </c>
      <c r="AK4" s="1" t="s">
        <v>7</v>
      </c>
      <c r="AL4" s="1" t="s">
        <v>5</v>
      </c>
      <c r="AM4" s="1" t="s">
        <v>5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8</v>
      </c>
      <c r="AS4" s="1" t="s">
        <v>9</v>
      </c>
      <c r="AT4" s="1" t="s">
        <v>10</v>
      </c>
      <c r="AU4" s="1" t="s">
        <v>5</v>
      </c>
      <c r="AV4" s="1" t="s">
        <v>5</v>
      </c>
      <c r="AW4" s="1" t="s">
        <v>5</v>
      </c>
      <c r="AX4" s="1" t="s">
        <v>11</v>
      </c>
      <c r="AY4" s="1" t="s">
        <v>12</v>
      </c>
      <c r="AZ4" s="1" t="s">
        <v>2</v>
      </c>
      <c r="BA4" s="1" t="s">
        <v>13</v>
      </c>
      <c r="BB4" s="1" t="s">
        <v>5</v>
      </c>
      <c r="BC4" s="1" t="s">
        <v>5</v>
      </c>
      <c r="BD4" s="1" t="s">
        <v>14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11</v>
      </c>
      <c r="BK4" s="1" t="s">
        <v>15</v>
      </c>
      <c r="BL4" s="1" t="s">
        <v>5</v>
      </c>
      <c r="BM4" s="1" t="s">
        <v>16</v>
      </c>
      <c r="BN4" s="1" t="s">
        <v>5</v>
      </c>
      <c r="BO4" s="1" t="s">
        <v>5</v>
      </c>
      <c r="BP4" s="1" t="s">
        <v>5</v>
      </c>
      <c r="BQ4" s="1" t="s">
        <v>5</v>
      </c>
      <c r="BR4" s="1" t="s">
        <v>17</v>
      </c>
      <c r="BS4" s="1" t="s">
        <v>17</v>
      </c>
      <c r="BT4" s="1" t="s">
        <v>17</v>
      </c>
      <c r="BU4" s="1" t="s">
        <v>17</v>
      </c>
      <c r="BV4" s="1" t="s">
        <v>16</v>
      </c>
      <c r="BW4" s="1" t="s">
        <v>5</v>
      </c>
      <c r="BX4" s="1" t="s">
        <v>5</v>
      </c>
      <c r="BY4" s="1" t="s">
        <v>9</v>
      </c>
      <c r="BZ4" s="1" t="s">
        <v>5</v>
      </c>
      <c r="CA4" s="1" t="s">
        <v>16</v>
      </c>
      <c r="CB4" s="1" t="s">
        <v>18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M4">
        <v>6</v>
      </c>
      <c r="CN4" s="1" t="s">
        <v>19</v>
      </c>
      <c r="CO4" s="1" t="s">
        <v>20</v>
      </c>
      <c r="CP4" s="2" t="s">
        <v>21</v>
      </c>
      <c r="CQ4" s="1" t="s">
        <v>7</v>
      </c>
      <c r="CR4" s="1" t="s">
        <v>5</v>
      </c>
      <c r="CS4" s="1" t="s">
        <v>22</v>
      </c>
      <c r="CT4" s="1" t="s">
        <v>5</v>
      </c>
      <c r="CU4" s="1" t="s">
        <v>23</v>
      </c>
      <c r="CV4" s="1" t="s">
        <v>4</v>
      </c>
      <c r="DG4">
        <v>5</v>
      </c>
      <c r="DH4" s="1" t="s">
        <v>2</v>
      </c>
      <c r="DI4" s="1" t="s">
        <v>24</v>
      </c>
      <c r="DJ4" s="1" t="s">
        <v>25</v>
      </c>
      <c r="DK4" s="1" t="s">
        <v>15</v>
      </c>
      <c r="DL4" s="1" t="s">
        <v>4</v>
      </c>
      <c r="DM4" s="1" t="s">
        <v>5</v>
      </c>
      <c r="DN4" s="1" t="s">
        <v>16</v>
      </c>
      <c r="DO4" s="1" t="s">
        <v>16</v>
      </c>
      <c r="DP4" s="1" t="s">
        <v>5</v>
      </c>
      <c r="DQ4" s="1" t="s">
        <v>5</v>
      </c>
      <c r="DR4" s="1" t="s">
        <v>5</v>
      </c>
      <c r="EA4">
        <v>6</v>
      </c>
      <c r="EB4" s="1" t="s">
        <v>20</v>
      </c>
      <c r="EC4" s="1" t="s">
        <v>26</v>
      </c>
      <c r="ED4" s="1" t="s">
        <v>5</v>
      </c>
      <c r="EE4" s="1" t="s">
        <v>5</v>
      </c>
      <c r="EF4" s="1" t="s">
        <v>5</v>
      </c>
      <c r="EG4" s="1" t="s">
        <v>5</v>
      </c>
      <c r="EH4" s="1" t="s">
        <v>5</v>
      </c>
      <c r="EI4" s="1" t="s">
        <v>10</v>
      </c>
      <c r="EJ4" s="1" t="s">
        <v>4</v>
      </c>
      <c r="EK4" s="1" t="s">
        <v>17</v>
      </c>
      <c r="EL4" s="1" t="s">
        <v>16</v>
      </c>
      <c r="EM4" s="1" t="s">
        <v>5</v>
      </c>
      <c r="EN4" s="1" t="s">
        <v>5</v>
      </c>
      <c r="FY4">
        <v>6</v>
      </c>
      <c r="FZ4" s="1" t="s">
        <v>27</v>
      </c>
      <c r="GA4" s="1" t="s">
        <v>17</v>
      </c>
      <c r="GB4" s="1" t="s">
        <v>28</v>
      </c>
      <c r="GC4" s="1" t="s">
        <v>29</v>
      </c>
      <c r="GD4" s="1" t="s">
        <v>30</v>
      </c>
      <c r="GE4" s="1" t="s">
        <v>31</v>
      </c>
      <c r="GF4" s="1" t="s">
        <v>31</v>
      </c>
      <c r="GG4" s="1" t="s">
        <v>5</v>
      </c>
      <c r="GH4" s="1" t="s">
        <v>5</v>
      </c>
      <c r="GI4" s="1" t="s">
        <v>5</v>
      </c>
      <c r="GJ4" s="1" t="s">
        <v>16</v>
      </c>
      <c r="GK4" s="1" t="s">
        <v>5</v>
      </c>
      <c r="GL4" s="1" t="s">
        <v>16</v>
      </c>
      <c r="GM4" s="1" t="s">
        <v>5</v>
      </c>
      <c r="GN4" s="1" t="s">
        <v>16</v>
      </c>
      <c r="GO4" s="1" t="s">
        <v>32</v>
      </c>
      <c r="GP4" s="1" t="s">
        <v>33</v>
      </c>
      <c r="GQ4" s="1" t="s">
        <v>5</v>
      </c>
      <c r="GR4" s="1" t="s">
        <v>5</v>
      </c>
      <c r="GS4" s="1" t="s">
        <v>34</v>
      </c>
      <c r="HW4">
        <v>5</v>
      </c>
      <c r="HX4" s="1" t="s">
        <v>35</v>
      </c>
      <c r="HY4" s="1" t="s">
        <v>4</v>
      </c>
    </row>
    <row r="5" spans="1:233" ht="38.25" x14ac:dyDescent="0.2">
      <c r="B5">
        <v>31</v>
      </c>
      <c r="C5" t="s">
        <v>36</v>
      </c>
      <c r="D5" t="b">
        <v>1</v>
      </c>
      <c r="E5" t="b">
        <v>1</v>
      </c>
      <c r="F5" t="s">
        <v>37</v>
      </c>
      <c r="G5">
        <v>2</v>
      </c>
      <c r="H5">
        <v>7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2</v>
      </c>
      <c r="S5">
        <v>5</v>
      </c>
      <c r="T5" t="b">
        <v>1</v>
      </c>
      <c r="U5" t="b">
        <v>1</v>
      </c>
      <c r="X5" t="b">
        <v>1</v>
      </c>
      <c r="Y5" t="b">
        <v>0</v>
      </c>
      <c r="Z5" t="b">
        <v>0</v>
      </c>
      <c r="AE5">
        <v>4</v>
      </c>
      <c r="AF5" s="1" t="s">
        <v>38</v>
      </c>
      <c r="AG5" s="1" t="s">
        <v>39</v>
      </c>
      <c r="AH5" s="1" t="s">
        <v>4</v>
      </c>
      <c r="AI5" s="1" t="s">
        <v>5</v>
      </c>
      <c r="AJ5" s="1" t="s">
        <v>6</v>
      </c>
      <c r="AK5" s="1" t="s">
        <v>7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8</v>
      </c>
      <c r="AS5" s="1" t="s">
        <v>9</v>
      </c>
      <c r="AT5" s="1" t="s">
        <v>40</v>
      </c>
      <c r="AU5" s="1" t="s">
        <v>5</v>
      </c>
      <c r="AV5" s="1" t="s">
        <v>41</v>
      </c>
      <c r="AW5" s="1" t="s">
        <v>42</v>
      </c>
      <c r="AX5" s="1" t="s">
        <v>43</v>
      </c>
      <c r="AY5" s="1" t="s">
        <v>12</v>
      </c>
      <c r="AZ5" s="1" t="s">
        <v>38</v>
      </c>
      <c r="BA5" s="1" t="s">
        <v>13</v>
      </c>
      <c r="BB5" s="1" t="s">
        <v>5</v>
      </c>
      <c r="BC5" s="1" t="s">
        <v>5</v>
      </c>
      <c r="BD5" s="1" t="s">
        <v>14</v>
      </c>
      <c r="BE5" s="1" t="s">
        <v>38</v>
      </c>
      <c r="BF5" s="1" t="s">
        <v>13</v>
      </c>
      <c r="BG5" s="1" t="s">
        <v>5</v>
      </c>
      <c r="BH5" s="1" t="s">
        <v>5</v>
      </c>
      <c r="BI5" s="1" t="s">
        <v>5</v>
      </c>
      <c r="BJ5" s="1" t="s">
        <v>11</v>
      </c>
      <c r="BK5" s="1" t="s">
        <v>15</v>
      </c>
      <c r="BL5" s="1" t="s">
        <v>5</v>
      </c>
      <c r="BM5" s="1" t="s">
        <v>16</v>
      </c>
      <c r="BN5" s="1" t="s">
        <v>5</v>
      </c>
      <c r="BO5" s="1" t="s">
        <v>5</v>
      </c>
      <c r="BP5" s="1" t="s">
        <v>5</v>
      </c>
      <c r="BQ5" s="1" t="s">
        <v>9</v>
      </c>
      <c r="BR5" s="1" t="s">
        <v>17</v>
      </c>
      <c r="BS5" s="1" t="s">
        <v>17</v>
      </c>
      <c r="BT5" s="1" t="s">
        <v>17</v>
      </c>
      <c r="BU5" s="1" t="s">
        <v>17</v>
      </c>
      <c r="BV5" s="1" t="s">
        <v>16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16</v>
      </c>
      <c r="CB5" s="1" t="s">
        <v>44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M5">
        <v>6</v>
      </c>
      <c r="CN5" s="1" t="s">
        <v>19</v>
      </c>
      <c r="CO5" s="1" t="s">
        <v>45</v>
      </c>
      <c r="CP5" s="2" t="s">
        <v>46</v>
      </c>
      <c r="CQ5" s="1" t="s">
        <v>47</v>
      </c>
      <c r="CR5" s="1" t="s">
        <v>5</v>
      </c>
      <c r="CS5" s="1" t="s">
        <v>22</v>
      </c>
      <c r="CT5" s="1" t="s">
        <v>5</v>
      </c>
      <c r="CU5" s="1" t="s">
        <v>23</v>
      </c>
      <c r="CV5" s="1" t="s">
        <v>4</v>
      </c>
      <c r="DG5">
        <v>5</v>
      </c>
      <c r="DH5" s="1" t="s">
        <v>2</v>
      </c>
      <c r="DI5" s="1" t="s">
        <v>48</v>
      </c>
      <c r="DJ5" s="1" t="s">
        <v>49</v>
      </c>
      <c r="DK5" s="1" t="s">
        <v>15</v>
      </c>
      <c r="DL5" s="1" t="s">
        <v>4</v>
      </c>
      <c r="DM5" s="1" t="s">
        <v>5</v>
      </c>
      <c r="DN5" s="1" t="s">
        <v>16</v>
      </c>
      <c r="DO5" s="1" t="s">
        <v>16</v>
      </c>
      <c r="DP5" s="1" t="s">
        <v>5</v>
      </c>
      <c r="DQ5" s="1" t="s">
        <v>5</v>
      </c>
      <c r="DR5" s="1" t="s">
        <v>5</v>
      </c>
      <c r="EA5">
        <v>6</v>
      </c>
      <c r="EB5" s="1" t="s">
        <v>45</v>
      </c>
      <c r="EC5" s="1" t="s">
        <v>26</v>
      </c>
      <c r="ED5" s="1" t="s">
        <v>5</v>
      </c>
      <c r="EE5" s="1" t="s">
        <v>16</v>
      </c>
      <c r="EF5" s="1" t="s">
        <v>5</v>
      </c>
      <c r="EG5" s="1" t="s">
        <v>5</v>
      </c>
      <c r="EH5" s="1" t="s">
        <v>5</v>
      </c>
      <c r="EI5" s="1" t="s">
        <v>10</v>
      </c>
      <c r="EJ5" s="1" t="s">
        <v>4</v>
      </c>
      <c r="EK5" s="1" t="s">
        <v>9</v>
      </c>
      <c r="EL5" s="1" t="s">
        <v>16</v>
      </c>
      <c r="EM5" s="1" t="s">
        <v>5</v>
      </c>
      <c r="EN5" s="1" t="s">
        <v>5</v>
      </c>
      <c r="FY5">
        <v>6</v>
      </c>
      <c r="FZ5" s="1" t="s">
        <v>50</v>
      </c>
      <c r="GA5" s="1" t="s">
        <v>9</v>
      </c>
      <c r="GB5" s="1" t="s">
        <v>51</v>
      </c>
      <c r="GC5" s="1" t="s">
        <v>29</v>
      </c>
      <c r="GD5" s="1" t="s">
        <v>30</v>
      </c>
      <c r="GE5" s="1" t="s">
        <v>52</v>
      </c>
      <c r="GF5" s="1" t="s">
        <v>52</v>
      </c>
      <c r="GG5" s="1" t="s">
        <v>2</v>
      </c>
      <c r="GH5" s="1" t="s">
        <v>2</v>
      </c>
      <c r="GI5" s="1" t="s">
        <v>53</v>
      </c>
      <c r="GJ5" s="1" t="s">
        <v>54</v>
      </c>
      <c r="GK5" s="1" t="s">
        <v>5</v>
      </c>
      <c r="GL5" s="1" t="s">
        <v>16</v>
      </c>
      <c r="GM5" s="1" t="s">
        <v>5</v>
      </c>
      <c r="GN5" s="1" t="s">
        <v>16</v>
      </c>
      <c r="GO5" s="1" t="s">
        <v>5</v>
      </c>
      <c r="GP5" s="1" t="s">
        <v>33</v>
      </c>
      <c r="GQ5" s="1" t="s">
        <v>5</v>
      </c>
      <c r="GR5" s="1" t="s">
        <v>5</v>
      </c>
      <c r="GS5" s="1" t="s">
        <v>2</v>
      </c>
      <c r="HW5">
        <v>5</v>
      </c>
      <c r="HX5" s="1" t="s">
        <v>55</v>
      </c>
      <c r="HY5" s="1" t="s">
        <v>5</v>
      </c>
    </row>
    <row r="6" spans="1:233" ht="38.25" x14ac:dyDescent="0.2">
      <c r="B6">
        <v>33</v>
      </c>
      <c r="C6" t="s">
        <v>56</v>
      </c>
      <c r="D6" t="b">
        <v>1</v>
      </c>
      <c r="E6" t="b">
        <v>1</v>
      </c>
      <c r="F6" t="s">
        <v>57</v>
      </c>
      <c r="G6">
        <v>3</v>
      </c>
      <c r="H6">
        <v>3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E6">
        <v>6</v>
      </c>
      <c r="AF6" s="1" t="s">
        <v>58</v>
      </c>
      <c r="AG6" s="1" t="s">
        <v>59</v>
      </c>
      <c r="AH6" s="1" t="s">
        <v>4</v>
      </c>
      <c r="AI6" s="1" t="s">
        <v>5</v>
      </c>
      <c r="AJ6" s="1" t="s">
        <v>5</v>
      </c>
      <c r="AK6" s="1" t="s">
        <v>7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5</v>
      </c>
      <c r="AS6" s="1" t="s">
        <v>16</v>
      </c>
      <c r="AT6" s="1" t="s">
        <v>60</v>
      </c>
      <c r="AU6" s="1" t="s">
        <v>5</v>
      </c>
      <c r="AV6" s="1" t="s">
        <v>5</v>
      </c>
      <c r="AW6" s="1" t="s">
        <v>5</v>
      </c>
      <c r="AX6" s="1" t="s">
        <v>11</v>
      </c>
      <c r="AY6" s="1" t="s">
        <v>12</v>
      </c>
      <c r="AZ6" s="1" t="s">
        <v>58</v>
      </c>
      <c r="BA6" s="1" t="s">
        <v>13</v>
      </c>
      <c r="BB6" s="1" t="s">
        <v>5</v>
      </c>
      <c r="BC6" s="1" t="s">
        <v>5</v>
      </c>
      <c r="BD6" s="1" t="s">
        <v>14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11</v>
      </c>
      <c r="BK6" s="1" t="s">
        <v>15</v>
      </c>
      <c r="BL6" s="1" t="s">
        <v>5</v>
      </c>
      <c r="BM6" s="1" t="s">
        <v>16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17</v>
      </c>
      <c r="BS6" s="1" t="s">
        <v>17</v>
      </c>
      <c r="BT6" s="1" t="s">
        <v>17</v>
      </c>
      <c r="BU6" s="1" t="s">
        <v>16</v>
      </c>
      <c r="BV6" s="1" t="s">
        <v>16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61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M6">
        <v>6</v>
      </c>
      <c r="CN6" s="1" t="s">
        <v>19</v>
      </c>
      <c r="CO6" s="1" t="s">
        <v>62</v>
      </c>
      <c r="CP6" s="2" t="s">
        <v>63</v>
      </c>
      <c r="CQ6" s="1" t="s">
        <v>64</v>
      </c>
      <c r="CR6" s="1" t="s">
        <v>5</v>
      </c>
      <c r="CS6" s="1" t="s">
        <v>65</v>
      </c>
      <c r="CT6" s="1" t="s">
        <v>5</v>
      </c>
      <c r="CU6" s="1" t="s">
        <v>23</v>
      </c>
      <c r="CV6" s="1" t="s">
        <v>5</v>
      </c>
      <c r="DG6">
        <v>5</v>
      </c>
      <c r="DH6" s="1" t="s">
        <v>2</v>
      </c>
      <c r="DI6" s="1" t="s">
        <v>66</v>
      </c>
      <c r="DJ6" s="1" t="s">
        <v>67</v>
      </c>
      <c r="DK6" s="1" t="s">
        <v>15</v>
      </c>
      <c r="DL6" s="1" t="s">
        <v>4</v>
      </c>
      <c r="DM6" s="1" t="s">
        <v>5</v>
      </c>
      <c r="DN6" s="1" t="s">
        <v>16</v>
      </c>
      <c r="DO6" s="1" t="s">
        <v>16</v>
      </c>
      <c r="DP6" s="1" t="s">
        <v>5</v>
      </c>
      <c r="DQ6" s="1" t="s">
        <v>5</v>
      </c>
      <c r="DR6" s="1" t="s">
        <v>5</v>
      </c>
      <c r="EA6">
        <v>6</v>
      </c>
      <c r="EB6" s="1" t="s">
        <v>62</v>
      </c>
      <c r="EC6" s="1" t="s">
        <v>26</v>
      </c>
      <c r="ED6" s="1" t="s">
        <v>5</v>
      </c>
      <c r="EE6" s="1" t="s">
        <v>9</v>
      </c>
      <c r="EF6" s="1" t="s">
        <v>5</v>
      </c>
      <c r="EG6" s="1" t="s">
        <v>5</v>
      </c>
      <c r="EH6" s="1" t="s">
        <v>5</v>
      </c>
      <c r="EI6" s="1" t="s">
        <v>10</v>
      </c>
      <c r="EJ6" s="1" t="s">
        <v>4</v>
      </c>
      <c r="EK6" s="1" t="s">
        <v>68</v>
      </c>
      <c r="EL6" s="1" t="s">
        <v>16</v>
      </c>
      <c r="EM6" s="1" t="s">
        <v>5</v>
      </c>
      <c r="EN6" s="1" t="s">
        <v>5</v>
      </c>
      <c r="FY6">
        <v>6</v>
      </c>
      <c r="FZ6" s="1" t="s">
        <v>50</v>
      </c>
      <c r="GA6" s="1" t="s">
        <v>9</v>
      </c>
      <c r="GB6" s="1" t="s">
        <v>51</v>
      </c>
      <c r="GC6" s="1" t="s">
        <v>29</v>
      </c>
      <c r="GD6" s="1" t="s">
        <v>30</v>
      </c>
      <c r="GE6" s="1" t="s">
        <v>69</v>
      </c>
      <c r="GF6" s="1" t="s">
        <v>69</v>
      </c>
      <c r="GG6" s="1" t="s">
        <v>2</v>
      </c>
      <c r="GH6" s="1" t="s">
        <v>2</v>
      </c>
      <c r="GI6" s="1" t="s">
        <v>70</v>
      </c>
      <c r="GJ6" s="1" t="s">
        <v>54</v>
      </c>
      <c r="GK6" s="1" t="s">
        <v>5</v>
      </c>
      <c r="GL6" s="1" t="s">
        <v>16</v>
      </c>
      <c r="GM6" s="1" t="s">
        <v>5</v>
      </c>
      <c r="GN6" s="1" t="s">
        <v>16</v>
      </c>
      <c r="GO6" s="1" t="s">
        <v>5</v>
      </c>
      <c r="GP6" s="1" t="s">
        <v>33</v>
      </c>
      <c r="GQ6" s="1" t="s">
        <v>5</v>
      </c>
      <c r="GR6" s="1" t="s">
        <v>5</v>
      </c>
      <c r="GS6" s="1" t="s">
        <v>2</v>
      </c>
      <c r="HW6">
        <v>5</v>
      </c>
      <c r="HX6" s="1" t="s">
        <v>71</v>
      </c>
      <c r="HY6" s="1" t="s">
        <v>5</v>
      </c>
    </row>
    <row r="7" spans="1:233" ht="76.5" x14ac:dyDescent="0.2">
      <c r="AE7">
        <v>6</v>
      </c>
      <c r="AF7" s="1" t="s">
        <v>72</v>
      </c>
      <c r="AG7" s="1" t="s">
        <v>73</v>
      </c>
      <c r="AH7" s="1" t="s">
        <v>4</v>
      </c>
      <c r="AI7" s="1" t="s">
        <v>5</v>
      </c>
      <c r="AJ7" s="1" t="s">
        <v>5</v>
      </c>
      <c r="AK7" s="1" t="s">
        <v>47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5</v>
      </c>
      <c r="AS7" s="1" t="s">
        <v>16</v>
      </c>
      <c r="AT7" s="1" t="s">
        <v>60</v>
      </c>
      <c r="AU7" s="1" t="s">
        <v>4</v>
      </c>
      <c r="AV7" s="1" t="s">
        <v>74</v>
      </c>
      <c r="AW7" s="1" t="s">
        <v>5</v>
      </c>
      <c r="AX7" s="1" t="s">
        <v>11</v>
      </c>
      <c r="AY7" s="1" t="s">
        <v>12</v>
      </c>
      <c r="AZ7" s="1" t="s">
        <v>72</v>
      </c>
      <c r="BA7" s="1" t="s">
        <v>13</v>
      </c>
      <c r="BB7" s="1" t="s">
        <v>5</v>
      </c>
      <c r="BC7" s="1" t="s">
        <v>5</v>
      </c>
      <c r="BD7" s="1" t="s">
        <v>14</v>
      </c>
      <c r="BE7" s="1" t="s">
        <v>72</v>
      </c>
      <c r="BF7" s="1" t="s">
        <v>13</v>
      </c>
      <c r="BG7" s="1" t="s">
        <v>5</v>
      </c>
      <c r="BH7" s="1" t="s">
        <v>5</v>
      </c>
      <c r="BI7" s="1" t="s">
        <v>5</v>
      </c>
      <c r="BJ7" s="1" t="s">
        <v>11</v>
      </c>
      <c r="BK7" s="1" t="s">
        <v>15</v>
      </c>
      <c r="BL7" s="1" t="s">
        <v>5</v>
      </c>
      <c r="BM7" s="1" t="s">
        <v>16</v>
      </c>
      <c r="BN7" s="1" t="s">
        <v>5</v>
      </c>
      <c r="BO7" s="1" t="s">
        <v>5</v>
      </c>
      <c r="BP7" s="1" t="s">
        <v>5</v>
      </c>
      <c r="BQ7" s="1" t="s">
        <v>9</v>
      </c>
      <c r="BR7" s="1" t="s">
        <v>17</v>
      </c>
      <c r="BS7" s="1" t="s">
        <v>17</v>
      </c>
      <c r="BT7" s="1" t="s">
        <v>17</v>
      </c>
      <c r="BU7" s="1" t="s">
        <v>16</v>
      </c>
      <c r="BV7" s="1" t="s">
        <v>16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75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M7">
        <v>6</v>
      </c>
      <c r="CN7" s="1" t="s">
        <v>19</v>
      </c>
      <c r="CO7" s="1" t="s">
        <v>76</v>
      </c>
      <c r="CP7" s="2" t="s">
        <v>77</v>
      </c>
      <c r="CQ7" s="1" t="s">
        <v>78</v>
      </c>
      <c r="CR7" s="1" t="s">
        <v>5</v>
      </c>
      <c r="CS7" s="1" t="s">
        <v>22</v>
      </c>
      <c r="CT7" s="1" t="s">
        <v>5</v>
      </c>
      <c r="CU7" s="1" t="s">
        <v>23</v>
      </c>
      <c r="CV7" s="1" t="s">
        <v>4</v>
      </c>
      <c r="DG7">
        <v>5</v>
      </c>
      <c r="DH7" s="1" t="s">
        <v>2</v>
      </c>
      <c r="DI7" s="1" t="s">
        <v>79</v>
      </c>
      <c r="DJ7" s="1" t="s">
        <v>80</v>
      </c>
      <c r="DK7" s="1" t="s">
        <v>15</v>
      </c>
      <c r="DL7" s="1" t="s">
        <v>4</v>
      </c>
      <c r="DM7" s="1" t="s">
        <v>5</v>
      </c>
      <c r="DN7" s="1" t="s">
        <v>16</v>
      </c>
      <c r="DO7" s="1" t="s">
        <v>16</v>
      </c>
      <c r="DP7" s="1" t="s">
        <v>5</v>
      </c>
      <c r="DQ7" s="1" t="s">
        <v>5</v>
      </c>
      <c r="DR7" s="1" t="s">
        <v>5</v>
      </c>
      <c r="EA7">
        <v>6</v>
      </c>
      <c r="EB7" s="1" t="s">
        <v>76</v>
      </c>
      <c r="EC7" s="1" t="s">
        <v>26</v>
      </c>
      <c r="ED7" s="1" t="s">
        <v>5</v>
      </c>
      <c r="EE7" s="1" t="s">
        <v>16</v>
      </c>
      <c r="EF7" s="1" t="s">
        <v>5</v>
      </c>
      <c r="EG7" s="1" t="s">
        <v>5</v>
      </c>
      <c r="EH7" s="1" t="s">
        <v>5</v>
      </c>
      <c r="EI7" s="1" t="s">
        <v>10</v>
      </c>
      <c r="EJ7" s="1" t="s">
        <v>4</v>
      </c>
      <c r="EK7" s="1" t="s">
        <v>81</v>
      </c>
      <c r="EL7" s="1" t="s">
        <v>16</v>
      </c>
      <c r="EM7" s="1" t="s">
        <v>5</v>
      </c>
      <c r="EN7" s="1" t="s">
        <v>5</v>
      </c>
      <c r="FY7">
        <v>6</v>
      </c>
      <c r="FZ7" s="1" t="s">
        <v>50</v>
      </c>
      <c r="GA7" s="1" t="s">
        <v>9</v>
      </c>
      <c r="GB7" s="1" t="s">
        <v>51</v>
      </c>
      <c r="GC7" s="1" t="s">
        <v>29</v>
      </c>
      <c r="GD7" s="1" t="s">
        <v>30</v>
      </c>
      <c r="GE7" s="1" t="s">
        <v>82</v>
      </c>
      <c r="GF7" s="1" t="s">
        <v>82</v>
      </c>
      <c r="GG7" s="1" t="s">
        <v>2</v>
      </c>
      <c r="GH7" s="1" t="s">
        <v>2</v>
      </c>
      <c r="GI7" s="1" t="s">
        <v>83</v>
      </c>
      <c r="GJ7" s="1" t="s">
        <v>54</v>
      </c>
      <c r="GK7" s="1" t="s">
        <v>5</v>
      </c>
      <c r="GL7" s="1" t="s">
        <v>16</v>
      </c>
      <c r="GM7" s="1" t="s">
        <v>5</v>
      </c>
      <c r="GN7" s="1" t="s">
        <v>16</v>
      </c>
      <c r="GO7" s="1" t="s">
        <v>5</v>
      </c>
      <c r="GP7" s="1" t="s">
        <v>33</v>
      </c>
      <c r="GQ7" s="1" t="s">
        <v>5</v>
      </c>
      <c r="GR7" s="1" t="s">
        <v>5</v>
      </c>
      <c r="GS7" s="1" t="s">
        <v>2</v>
      </c>
      <c r="HW7">
        <v>5</v>
      </c>
      <c r="HX7" s="1" t="s">
        <v>84</v>
      </c>
      <c r="HY7" s="1" t="s">
        <v>17</v>
      </c>
    </row>
    <row r="8" spans="1:233" ht="38.25" x14ac:dyDescent="0.2">
      <c r="AE8">
        <v>6</v>
      </c>
      <c r="AF8" s="1" t="s">
        <v>19</v>
      </c>
      <c r="AG8" s="1" t="s">
        <v>85</v>
      </c>
      <c r="AH8" s="1" t="s">
        <v>5</v>
      </c>
      <c r="AI8" s="1" t="s">
        <v>4</v>
      </c>
      <c r="AJ8" s="1" t="s">
        <v>4</v>
      </c>
      <c r="AK8" s="1" t="s">
        <v>7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8</v>
      </c>
      <c r="AS8" s="1" t="s">
        <v>5</v>
      </c>
      <c r="AT8" s="1" t="s">
        <v>10</v>
      </c>
      <c r="AU8" s="1" t="s">
        <v>5</v>
      </c>
      <c r="AV8" s="1" t="s">
        <v>5</v>
      </c>
      <c r="AW8" s="1" t="s">
        <v>5</v>
      </c>
      <c r="AX8" s="1" t="s">
        <v>5</v>
      </c>
      <c r="AY8" s="1" t="s">
        <v>12</v>
      </c>
      <c r="AZ8" s="1" t="s">
        <v>19</v>
      </c>
      <c r="BA8" s="1" t="s">
        <v>13</v>
      </c>
      <c r="BB8" s="1" t="s">
        <v>5</v>
      </c>
      <c r="BC8" s="1" t="s">
        <v>5</v>
      </c>
      <c r="BD8" s="1" t="s">
        <v>5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11</v>
      </c>
      <c r="BK8" s="1" t="s">
        <v>15</v>
      </c>
      <c r="BL8" s="1" t="s">
        <v>4</v>
      </c>
      <c r="BM8" s="1" t="s">
        <v>16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16</v>
      </c>
      <c r="BS8" s="1" t="s">
        <v>16</v>
      </c>
      <c r="BT8" s="1" t="s">
        <v>16</v>
      </c>
      <c r="BU8" s="1" t="s">
        <v>16</v>
      </c>
      <c r="BV8" s="1" t="s">
        <v>16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19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M8">
        <v>6</v>
      </c>
      <c r="CN8" s="1" t="s">
        <v>19</v>
      </c>
      <c r="CO8" s="1" t="s">
        <v>86</v>
      </c>
      <c r="CP8" s="2" t="s">
        <v>87</v>
      </c>
      <c r="CQ8" s="1" t="s">
        <v>88</v>
      </c>
      <c r="CR8" s="1" t="s">
        <v>5</v>
      </c>
      <c r="CS8" s="1" t="s">
        <v>65</v>
      </c>
      <c r="CT8" s="1" t="s">
        <v>5</v>
      </c>
      <c r="CU8" s="1" t="s">
        <v>23</v>
      </c>
      <c r="CV8" s="1" t="s">
        <v>5</v>
      </c>
      <c r="DG8">
        <v>5</v>
      </c>
      <c r="DH8" s="1" t="s">
        <v>2</v>
      </c>
      <c r="DI8" s="1" t="s">
        <v>89</v>
      </c>
      <c r="DJ8" s="1" t="s">
        <v>90</v>
      </c>
      <c r="DK8" s="1" t="s">
        <v>15</v>
      </c>
      <c r="DL8" s="1" t="s">
        <v>4</v>
      </c>
      <c r="DM8" s="1" t="s">
        <v>5</v>
      </c>
      <c r="DN8" s="1" t="s">
        <v>16</v>
      </c>
      <c r="DO8" s="1" t="s">
        <v>16</v>
      </c>
      <c r="DP8" s="1" t="s">
        <v>5</v>
      </c>
      <c r="DQ8" s="1" t="s">
        <v>5</v>
      </c>
      <c r="DR8" s="1" t="s">
        <v>5</v>
      </c>
      <c r="EA8">
        <v>6</v>
      </c>
      <c r="EB8" s="1" t="s">
        <v>86</v>
      </c>
      <c r="EC8" s="1" t="s">
        <v>26</v>
      </c>
      <c r="ED8" s="1" t="s">
        <v>5</v>
      </c>
      <c r="EE8" s="1" t="s">
        <v>9</v>
      </c>
      <c r="EF8" s="1" t="s">
        <v>5</v>
      </c>
      <c r="EG8" s="1" t="s">
        <v>5</v>
      </c>
      <c r="EH8" s="1" t="s">
        <v>5</v>
      </c>
      <c r="EI8" s="1" t="s">
        <v>10</v>
      </c>
      <c r="EJ8" s="1" t="s">
        <v>4</v>
      </c>
      <c r="EK8" s="1" t="s">
        <v>91</v>
      </c>
      <c r="EL8" s="1" t="s">
        <v>16</v>
      </c>
      <c r="EM8" s="1" t="s">
        <v>5</v>
      </c>
      <c r="EN8" s="1" t="s">
        <v>5</v>
      </c>
      <c r="FY8">
        <v>6</v>
      </c>
      <c r="FZ8" s="1" t="s">
        <v>50</v>
      </c>
      <c r="GA8" s="1" t="s">
        <v>9</v>
      </c>
      <c r="GB8" s="1" t="s">
        <v>51</v>
      </c>
      <c r="GC8" s="1" t="s">
        <v>29</v>
      </c>
      <c r="GD8" s="1" t="s">
        <v>30</v>
      </c>
      <c r="GE8" s="1" t="s">
        <v>92</v>
      </c>
      <c r="GF8" s="1" t="s">
        <v>92</v>
      </c>
      <c r="GG8" s="1" t="s">
        <v>2</v>
      </c>
      <c r="GH8" s="1" t="s">
        <v>2</v>
      </c>
      <c r="GI8" s="1" t="s">
        <v>93</v>
      </c>
      <c r="GJ8" s="1" t="s">
        <v>54</v>
      </c>
      <c r="GK8" s="1" t="s">
        <v>5</v>
      </c>
      <c r="GL8" s="1" t="s">
        <v>16</v>
      </c>
      <c r="GM8" s="1" t="s">
        <v>5</v>
      </c>
      <c r="GN8" s="1" t="s">
        <v>16</v>
      </c>
      <c r="GO8" s="1" t="s">
        <v>5</v>
      </c>
      <c r="GP8" s="1" t="s">
        <v>33</v>
      </c>
      <c r="GQ8" s="1" t="s">
        <v>5</v>
      </c>
      <c r="GR8" s="1" t="s">
        <v>5</v>
      </c>
      <c r="GS8" s="1" t="s">
        <v>2</v>
      </c>
      <c r="HW8">
        <v>5</v>
      </c>
      <c r="HX8" s="1" t="s">
        <v>94</v>
      </c>
      <c r="HY8" s="1" t="s">
        <v>5</v>
      </c>
    </row>
    <row r="9" spans="1:233" ht="76.5" x14ac:dyDescent="0.2">
      <c r="AE9">
        <v>6</v>
      </c>
      <c r="AF9" s="1" t="s">
        <v>95</v>
      </c>
      <c r="AG9" s="1" t="s">
        <v>96</v>
      </c>
      <c r="AH9" s="1" t="s">
        <v>4</v>
      </c>
      <c r="AI9" s="1" t="s">
        <v>5</v>
      </c>
      <c r="AJ9" s="1" t="s">
        <v>6</v>
      </c>
      <c r="AK9" s="1" t="s">
        <v>7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5</v>
      </c>
      <c r="AS9" s="1" t="s">
        <v>16</v>
      </c>
      <c r="AT9" s="1" t="s">
        <v>60</v>
      </c>
      <c r="AU9" s="1" t="s">
        <v>5</v>
      </c>
      <c r="AV9" s="1" t="s">
        <v>5</v>
      </c>
      <c r="AW9" s="1" t="s">
        <v>5</v>
      </c>
      <c r="AX9" s="1" t="s">
        <v>11</v>
      </c>
      <c r="AY9" s="1" t="s">
        <v>22</v>
      </c>
      <c r="AZ9" s="1" t="s">
        <v>95</v>
      </c>
      <c r="BA9" s="1" t="s">
        <v>13</v>
      </c>
      <c r="BB9" s="1" t="s">
        <v>5</v>
      </c>
      <c r="BC9" s="1" t="s">
        <v>5</v>
      </c>
      <c r="BD9" s="1" t="s">
        <v>14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11</v>
      </c>
      <c r="BK9" s="1" t="s">
        <v>15</v>
      </c>
      <c r="BL9" s="1" t="s">
        <v>5</v>
      </c>
      <c r="BM9" s="1" t="s">
        <v>16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17</v>
      </c>
      <c r="BS9" s="1" t="s">
        <v>17</v>
      </c>
      <c r="BT9" s="1" t="s">
        <v>17</v>
      </c>
      <c r="BU9" s="1" t="s">
        <v>97</v>
      </c>
      <c r="BV9" s="1" t="s">
        <v>16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98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M9">
        <v>6</v>
      </c>
      <c r="CN9" s="1" t="s">
        <v>19</v>
      </c>
      <c r="CO9" s="1" t="s">
        <v>99</v>
      </c>
      <c r="CP9" s="2" t="s">
        <v>100</v>
      </c>
      <c r="CQ9" s="1" t="s">
        <v>101</v>
      </c>
      <c r="CR9" s="1" t="s">
        <v>5</v>
      </c>
      <c r="CS9" s="1" t="s">
        <v>22</v>
      </c>
      <c r="CT9" s="1" t="s">
        <v>5</v>
      </c>
      <c r="CU9" s="1" t="s">
        <v>23</v>
      </c>
      <c r="CV9" s="1" t="s">
        <v>4</v>
      </c>
      <c r="DG9">
        <v>5</v>
      </c>
      <c r="DH9" s="1" t="s">
        <v>2</v>
      </c>
      <c r="DI9" s="1" t="s">
        <v>95</v>
      </c>
      <c r="DJ9" s="1" t="s">
        <v>96</v>
      </c>
      <c r="DK9" s="1" t="s">
        <v>15</v>
      </c>
      <c r="DL9" s="1" t="s">
        <v>4</v>
      </c>
      <c r="DM9" s="1" t="s">
        <v>5</v>
      </c>
      <c r="DN9" s="1" t="s">
        <v>16</v>
      </c>
      <c r="DO9" s="1" t="s">
        <v>16</v>
      </c>
      <c r="DP9" s="1" t="s">
        <v>5</v>
      </c>
      <c r="DQ9" s="1" t="s">
        <v>5</v>
      </c>
      <c r="DR9" s="1" t="s">
        <v>5</v>
      </c>
      <c r="EA9">
        <v>6</v>
      </c>
      <c r="EB9" s="1" t="s">
        <v>99</v>
      </c>
      <c r="EC9" s="1" t="s">
        <v>26</v>
      </c>
      <c r="ED9" s="1" t="s">
        <v>5</v>
      </c>
      <c r="EE9" s="1" t="s">
        <v>16</v>
      </c>
      <c r="EF9" s="1" t="s">
        <v>5</v>
      </c>
      <c r="EG9" s="1" t="s">
        <v>5</v>
      </c>
      <c r="EH9" s="1" t="s">
        <v>5</v>
      </c>
      <c r="EI9" s="1" t="s">
        <v>10</v>
      </c>
      <c r="EJ9" s="1" t="s">
        <v>4</v>
      </c>
      <c r="EK9" s="1" t="s">
        <v>102</v>
      </c>
      <c r="EL9" s="1" t="s">
        <v>16</v>
      </c>
      <c r="EM9" s="1" t="s">
        <v>5</v>
      </c>
      <c r="EN9" s="1" t="s">
        <v>5</v>
      </c>
      <c r="FY9">
        <v>6</v>
      </c>
      <c r="FZ9" s="1" t="s">
        <v>50</v>
      </c>
      <c r="GA9" s="1" t="s">
        <v>9</v>
      </c>
      <c r="GB9" s="1" t="s">
        <v>51</v>
      </c>
      <c r="GC9" s="1" t="s">
        <v>29</v>
      </c>
      <c r="GD9" s="1" t="s">
        <v>30</v>
      </c>
      <c r="GE9" s="1" t="s">
        <v>103</v>
      </c>
      <c r="GF9" s="1" t="s">
        <v>103</v>
      </c>
      <c r="GG9" s="1" t="s">
        <v>2</v>
      </c>
      <c r="GH9" s="1" t="s">
        <v>2</v>
      </c>
      <c r="GI9" s="1" t="s">
        <v>104</v>
      </c>
      <c r="GJ9" s="1" t="s">
        <v>54</v>
      </c>
      <c r="GK9" s="1" t="s">
        <v>5</v>
      </c>
      <c r="GL9" s="1" t="s">
        <v>16</v>
      </c>
      <c r="GM9" s="1" t="s">
        <v>5</v>
      </c>
      <c r="GN9" s="1" t="s">
        <v>16</v>
      </c>
      <c r="GO9" s="1" t="s">
        <v>5</v>
      </c>
      <c r="GP9" s="1" t="s">
        <v>33</v>
      </c>
      <c r="GQ9" s="1" t="s">
        <v>5</v>
      </c>
      <c r="GR9" s="1" t="s">
        <v>5</v>
      </c>
      <c r="GS9" s="1" t="s">
        <v>2</v>
      </c>
      <c r="HW9">
        <v>5</v>
      </c>
      <c r="HX9" s="1" t="s">
        <v>105</v>
      </c>
      <c r="HY9" s="1" t="s">
        <v>17</v>
      </c>
    </row>
    <row r="10" spans="1:233" ht="38.25" x14ac:dyDescent="0.2">
      <c r="AE10">
        <v>6</v>
      </c>
      <c r="AF10" s="1" t="s">
        <v>89</v>
      </c>
      <c r="AG10" s="1" t="s">
        <v>90</v>
      </c>
      <c r="AH10" s="1" t="s">
        <v>4</v>
      </c>
      <c r="AI10" s="1" t="s">
        <v>5</v>
      </c>
      <c r="AJ10" s="1" t="s">
        <v>6</v>
      </c>
      <c r="AK10" s="1" t="s">
        <v>47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5</v>
      </c>
      <c r="AS10" s="1" t="s">
        <v>16</v>
      </c>
      <c r="AT10" s="1" t="s">
        <v>60</v>
      </c>
      <c r="AU10" s="1" t="s">
        <v>5</v>
      </c>
      <c r="AV10" s="1" t="s">
        <v>5</v>
      </c>
      <c r="AW10" s="1" t="s">
        <v>5</v>
      </c>
      <c r="AX10" s="1" t="s">
        <v>11</v>
      </c>
      <c r="AY10" s="1" t="s">
        <v>12</v>
      </c>
      <c r="AZ10" s="1" t="s">
        <v>89</v>
      </c>
      <c r="BA10" s="1" t="s">
        <v>13</v>
      </c>
      <c r="BB10" s="1" t="s">
        <v>5</v>
      </c>
      <c r="BC10" s="1" t="s">
        <v>5</v>
      </c>
      <c r="BD10" s="1" t="s">
        <v>14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11</v>
      </c>
      <c r="BK10" s="1" t="s">
        <v>15</v>
      </c>
      <c r="BL10" s="1" t="s">
        <v>5</v>
      </c>
      <c r="BM10" s="1" t="s">
        <v>16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17</v>
      </c>
      <c r="BS10" s="1" t="s">
        <v>17</v>
      </c>
      <c r="BT10" s="1" t="s">
        <v>17</v>
      </c>
      <c r="BU10" s="1" t="s">
        <v>106</v>
      </c>
      <c r="BV10" s="1" t="s">
        <v>16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107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M10">
        <v>6</v>
      </c>
      <c r="CN10" s="1" t="s">
        <v>19</v>
      </c>
      <c r="CO10" s="1" t="s">
        <v>108</v>
      </c>
      <c r="CP10" s="2" t="s">
        <v>109</v>
      </c>
      <c r="CQ10" s="1" t="s">
        <v>110</v>
      </c>
      <c r="CR10" s="1" t="s">
        <v>5</v>
      </c>
      <c r="CS10" s="1" t="s">
        <v>65</v>
      </c>
      <c r="CT10" s="1" t="s">
        <v>5</v>
      </c>
      <c r="CU10" s="1" t="s">
        <v>23</v>
      </c>
      <c r="CV10" s="1" t="s">
        <v>5</v>
      </c>
      <c r="DG10">
        <v>5</v>
      </c>
      <c r="DH10" s="1" t="s">
        <v>2</v>
      </c>
      <c r="DI10" s="1" t="s">
        <v>111</v>
      </c>
      <c r="DJ10" s="1" t="s">
        <v>112</v>
      </c>
      <c r="DK10" s="1" t="s">
        <v>7</v>
      </c>
      <c r="DL10" s="1" t="s">
        <v>5</v>
      </c>
      <c r="DM10" s="1" t="s">
        <v>9</v>
      </c>
      <c r="DN10" s="1" t="s">
        <v>9</v>
      </c>
      <c r="DO10" s="1" t="s">
        <v>16</v>
      </c>
      <c r="DP10" s="1" t="s">
        <v>5</v>
      </c>
      <c r="DQ10" s="1" t="s">
        <v>5</v>
      </c>
      <c r="DR10" s="1" t="s">
        <v>113</v>
      </c>
      <c r="EA10">
        <v>6</v>
      </c>
      <c r="EB10" s="1" t="s">
        <v>108</v>
      </c>
      <c r="EC10" s="1" t="s">
        <v>26</v>
      </c>
      <c r="ED10" s="1" t="s">
        <v>5</v>
      </c>
      <c r="EE10" s="1" t="s">
        <v>9</v>
      </c>
      <c r="EF10" s="1" t="s">
        <v>5</v>
      </c>
      <c r="EG10" s="1" t="s">
        <v>5</v>
      </c>
      <c r="EH10" s="1" t="s">
        <v>5</v>
      </c>
      <c r="EI10" s="1" t="s">
        <v>10</v>
      </c>
      <c r="EJ10" s="1" t="s">
        <v>4</v>
      </c>
      <c r="EK10" s="1" t="s">
        <v>114</v>
      </c>
      <c r="EL10" s="1" t="s">
        <v>16</v>
      </c>
      <c r="EM10" s="1" t="s">
        <v>5</v>
      </c>
      <c r="EN10" s="1" t="s">
        <v>5</v>
      </c>
      <c r="FY10">
        <v>6</v>
      </c>
      <c r="FZ10" s="1" t="s">
        <v>50</v>
      </c>
      <c r="GA10" s="1" t="s">
        <v>9</v>
      </c>
      <c r="GB10" s="1" t="s">
        <v>51</v>
      </c>
      <c r="GC10" s="1" t="s">
        <v>29</v>
      </c>
      <c r="GD10" s="1" t="s">
        <v>30</v>
      </c>
      <c r="GE10" s="1" t="s">
        <v>115</v>
      </c>
      <c r="GF10" s="1" t="s">
        <v>115</v>
      </c>
      <c r="GG10" s="1" t="s">
        <v>2</v>
      </c>
      <c r="GH10" s="1" t="s">
        <v>2</v>
      </c>
      <c r="GI10" s="1" t="s">
        <v>116</v>
      </c>
      <c r="GJ10" s="1" t="s">
        <v>54</v>
      </c>
      <c r="GK10" s="1" t="s">
        <v>5</v>
      </c>
      <c r="GL10" s="1" t="s">
        <v>16</v>
      </c>
      <c r="GM10" s="1" t="s">
        <v>5</v>
      </c>
      <c r="GN10" s="1" t="s">
        <v>16</v>
      </c>
      <c r="GO10" s="1" t="s">
        <v>5</v>
      </c>
      <c r="GP10" s="1" t="s">
        <v>33</v>
      </c>
      <c r="GQ10" s="1" t="s">
        <v>5</v>
      </c>
      <c r="GR10" s="1" t="s">
        <v>5</v>
      </c>
      <c r="GS10" s="1" t="s">
        <v>2</v>
      </c>
      <c r="HW10">
        <v>5</v>
      </c>
      <c r="HX10" s="1" t="s">
        <v>117</v>
      </c>
      <c r="HY10" s="1" t="s">
        <v>5</v>
      </c>
    </row>
    <row r="11" spans="1:233" ht="76.5" x14ac:dyDescent="0.2">
      <c r="AE11">
        <v>6</v>
      </c>
      <c r="AF11" s="1" t="s">
        <v>118</v>
      </c>
      <c r="AG11" s="1" t="s">
        <v>119</v>
      </c>
      <c r="AH11" s="1" t="s">
        <v>4</v>
      </c>
      <c r="AI11" s="1" t="s">
        <v>5</v>
      </c>
      <c r="AJ11" s="1" t="s">
        <v>6</v>
      </c>
      <c r="AK11" s="1" t="s">
        <v>64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5</v>
      </c>
      <c r="AS11" s="1" t="s">
        <v>16</v>
      </c>
      <c r="AT11" s="1" t="s">
        <v>60</v>
      </c>
      <c r="AU11" s="1" t="s">
        <v>5</v>
      </c>
      <c r="AV11" s="1" t="s">
        <v>5</v>
      </c>
      <c r="AW11" s="1" t="s">
        <v>5</v>
      </c>
      <c r="AX11" s="1" t="s">
        <v>11</v>
      </c>
      <c r="AY11" s="1" t="s">
        <v>12</v>
      </c>
      <c r="AZ11" s="1" t="s">
        <v>118</v>
      </c>
      <c r="BA11" s="1" t="s">
        <v>13</v>
      </c>
      <c r="BB11" s="1" t="s">
        <v>5</v>
      </c>
      <c r="BC11" s="1" t="s">
        <v>5</v>
      </c>
      <c r="BD11" s="1" t="s">
        <v>14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11</v>
      </c>
      <c r="BK11" s="1" t="s">
        <v>15</v>
      </c>
      <c r="BL11" s="1" t="s">
        <v>5</v>
      </c>
      <c r="BM11" s="1" t="s">
        <v>16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17</v>
      </c>
      <c r="BS11" s="1" t="s">
        <v>17</v>
      </c>
      <c r="BT11" s="1" t="s">
        <v>17</v>
      </c>
      <c r="BU11" s="1" t="s">
        <v>120</v>
      </c>
      <c r="BV11" s="1" t="s">
        <v>16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121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M11">
        <v>6</v>
      </c>
      <c r="CN11" s="1" t="s">
        <v>19</v>
      </c>
      <c r="CO11" s="1" t="s">
        <v>122</v>
      </c>
      <c r="CP11" s="2" t="s">
        <v>123</v>
      </c>
      <c r="CQ11" s="1" t="s">
        <v>124</v>
      </c>
      <c r="CR11" s="1" t="s">
        <v>5</v>
      </c>
      <c r="CS11" s="1" t="s">
        <v>22</v>
      </c>
      <c r="CT11" s="1" t="s">
        <v>5</v>
      </c>
      <c r="CU11" s="1" t="s">
        <v>23</v>
      </c>
      <c r="CV11" s="1" t="s">
        <v>4</v>
      </c>
      <c r="DG11">
        <v>5</v>
      </c>
      <c r="DH11" s="1" t="s">
        <v>2</v>
      </c>
      <c r="DI11" s="1" t="s">
        <v>125</v>
      </c>
      <c r="DJ11" s="1" t="s">
        <v>126</v>
      </c>
      <c r="DK11" s="1" t="s">
        <v>47</v>
      </c>
      <c r="DL11" s="1" t="s">
        <v>5</v>
      </c>
      <c r="DM11" s="1" t="s">
        <v>9</v>
      </c>
      <c r="DN11" s="1" t="s">
        <v>68</v>
      </c>
      <c r="DO11" s="1" t="s">
        <v>16</v>
      </c>
      <c r="DP11" s="1" t="s">
        <v>5</v>
      </c>
      <c r="DQ11" s="1" t="s">
        <v>5</v>
      </c>
      <c r="DR11" s="1" t="s">
        <v>127</v>
      </c>
      <c r="EA11">
        <v>6</v>
      </c>
      <c r="EB11" s="1" t="s">
        <v>122</v>
      </c>
      <c r="EC11" s="1" t="s">
        <v>26</v>
      </c>
      <c r="ED11" s="1" t="s">
        <v>5</v>
      </c>
      <c r="EE11" s="1" t="s">
        <v>16</v>
      </c>
      <c r="EF11" s="1" t="s">
        <v>5</v>
      </c>
      <c r="EG11" s="1" t="s">
        <v>5</v>
      </c>
      <c r="EH11" s="1" t="s">
        <v>5</v>
      </c>
      <c r="EI11" s="1" t="s">
        <v>10</v>
      </c>
      <c r="EJ11" s="1" t="s">
        <v>4</v>
      </c>
      <c r="EK11" s="1" t="s">
        <v>128</v>
      </c>
      <c r="EL11" s="1" t="s">
        <v>16</v>
      </c>
      <c r="EM11" s="1" t="s">
        <v>5</v>
      </c>
      <c r="EN11" s="1" t="s">
        <v>5</v>
      </c>
      <c r="FY11">
        <v>6</v>
      </c>
      <c r="FZ11" s="1" t="s">
        <v>129</v>
      </c>
      <c r="GA11" s="1" t="s">
        <v>9</v>
      </c>
      <c r="GB11" s="1" t="s">
        <v>51</v>
      </c>
      <c r="GC11" s="1" t="s">
        <v>29</v>
      </c>
      <c r="GD11" s="1" t="s">
        <v>30</v>
      </c>
      <c r="GE11" s="1" t="s">
        <v>130</v>
      </c>
      <c r="GF11" s="1" t="s">
        <v>131</v>
      </c>
      <c r="GG11" s="1" t="s">
        <v>38</v>
      </c>
      <c r="GH11" s="1" t="s">
        <v>38</v>
      </c>
      <c r="GI11" s="1" t="s">
        <v>132</v>
      </c>
      <c r="GJ11" s="1" t="s">
        <v>54</v>
      </c>
      <c r="GK11" s="1" t="s">
        <v>5</v>
      </c>
      <c r="GL11" s="1" t="s">
        <v>16</v>
      </c>
      <c r="GM11" s="1" t="s">
        <v>5</v>
      </c>
      <c r="GN11" s="1" t="s">
        <v>16</v>
      </c>
      <c r="GO11" s="1" t="s">
        <v>5</v>
      </c>
      <c r="GP11" s="1" t="s">
        <v>33</v>
      </c>
      <c r="GQ11" s="1" t="s">
        <v>5</v>
      </c>
      <c r="GR11" s="1" t="s">
        <v>5</v>
      </c>
      <c r="GS11" s="1" t="s">
        <v>38</v>
      </c>
      <c r="HW11">
        <v>5</v>
      </c>
      <c r="HX11" s="1" t="s">
        <v>133</v>
      </c>
      <c r="HY11" s="1" t="s">
        <v>134</v>
      </c>
    </row>
    <row r="12" spans="1:233" ht="38.25" x14ac:dyDescent="0.2">
      <c r="AE12">
        <v>6</v>
      </c>
      <c r="AF12" s="1" t="s">
        <v>2</v>
      </c>
      <c r="AG12" s="1" t="s">
        <v>135</v>
      </c>
      <c r="AH12" s="1" t="s">
        <v>4</v>
      </c>
      <c r="AI12" s="1" t="s">
        <v>5</v>
      </c>
      <c r="AJ12" s="1" t="s">
        <v>6</v>
      </c>
      <c r="AK12" s="1" t="s">
        <v>78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5</v>
      </c>
      <c r="AS12" s="1" t="s">
        <v>16</v>
      </c>
      <c r="AT12" s="1" t="s">
        <v>60</v>
      </c>
      <c r="AU12" s="1" t="s">
        <v>5</v>
      </c>
      <c r="AV12" s="1" t="s">
        <v>136</v>
      </c>
      <c r="AW12" s="1" t="s">
        <v>5</v>
      </c>
      <c r="AX12" s="1" t="s">
        <v>43</v>
      </c>
      <c r="AY12" s="1" t="s">
        <v>12</v>
      </c>
      <c r="AZ12" s="1" t="s">
        <v>2</v>
      </c>
      <c r="BA12" s="1" t="s">
        <v>13</v>
      </c>
      <c r="BB12" s="1" t="s">
        <v>5</v>
      </c>
      <c r="BC12" s="1" t="s">
        <v>5</v>
      </c>
      <c r="BD12" s="1" t="s">
        <v>14</v>
      </c>
      <c r="BE12" s="1" t="s">
        <v>2</v>
      </c>
      <c r="BF12" s="1" t="s">
        <v>13</v>
      </c>
      <c r="BG12" s="1" t="s">
        <v>5</v>
      </c>
      <c r="BH12" s="1" t="s">
        <v>5</v>
      </c>
      <c r="BI12" s="1" t="s">
        <v>5</v>
      </c>
      <c r="BJ12" s="1" t="s">
        <v>11</v>
      </c>
      <c r="BK12" s="1" t="s">
        <v>15</v>
      </c>
      <c r="BL12" s="1" t="s">
        <v>5</v>
      </c>
      <c r="BM12" s="1" t="s">
        <v>16</v>
      </c>
      <c r="BN12" s="1" t="s">
        <v>5</v>
      </c>
      <c r="BO12" s="1" t="s">
        <v>5</v>
      </c>
      <c r="BP12" s="1" t="s">
        <v>5</v>
      </c>
      <c r="BQ12" s="1" t="s">
        <v>9</v>
      </c>
      <c r="BR12" s="1" t="s">
        <v>17</v>
      </c>
      <c r="BS12" s="1" t="s">
        <v>17</v>
      </c>
      <c r="BT12" s="1" t="s">
        <v>17</v>
      </c>
      <c r="BU12" s="1" t="s">
        <v>137</v>
      </c>
      <c r="BV12" s="1" t="s">
        <v>16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138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M12">
        <v>6</v>
      </c>
      <c r="CN12" s="1" t="s">
        <v>19</v>
      </c>
      <c r="CO12" s="1" t="s">
        <v>139</v>
      </c>
      <c r="CP12" s="2" t="s">
        <v>140</v>
      </c>
      <c r="CQ12" s="1" t="s">
        <v>141</v>
      </c>
      <c r="CR12" s="1" t="s">
        <v>5</v>
      </c>
      <c r="CS12" s="1" t="s">
        <v>65</v>
      </c>
      <c r="CT12" s="1" t="s">
        <v>5</v>
      </c>
      <c r="CU12" s="1" t="s">
        <v>23</v>
      </c>
      <c r="CV12" s="1" t="s">
        <v>5</v>
      </c>
      <c r="DG12">
        <v>5</v>
      </c>
      <c r="DH12" s="1" t="s">
        <v>2</v>
      </c>
      <c r="DI12" s="1" t="s">
        <v>142</v>
      </c>
      <c r="DJ12" s="1" t="s">
        <v>143</v>
      </c>
      <c r="DK12" s="1" t="s">
        <v>64</v>
      </c>
      <c r="DL12" s="1" t="s">
        <v>5</v>
      </c>
      <c r="DM12" s="1" t="s">
        <v>9</v>
      </c>
      <c r="DN12" s="1" t="s">
        <v>81</v>
      </c>
      <c r="DO12" s="1" t="s">
        <v>16</v>
      </c>
      <c r="DP12" s="1" t="s">
        <v>5</v>
      </c>
      <c r="DQ12" s="1" t="s">
        <v>5</v>
      </c>
      <c r="DR12" s="1" t="s">
        <v>144</v>
      </c>
      <c r="EA12">
        <v>6</v>
      </c>
      <c r="EB12" s="1" t="s">
        <v>139</v>
      </c>
      <c r="EC12" s="1" t="s">
        <v>26</v>
      </c>
      <c r="ED12" s="1" t="s">
        <v>5</v>
      </c>
      <c r="EE12" s="1" t="s">
        <v>9</v>
      </c>
      <c r="EF12" s="1" t="s">
        <v>5</v>
      </c>
      <c r="EG12" s="1" t="s">
        <v>5</v>
      </c>
      <c r="EH12" s="1" t="s">
        <v>5</v>
      </c>
      <c r="EI12" s="1" t="s">
        <v>10</v>
      </c>
      <c r="EJ12" s="1" t="s">
        <v>4</v>
      </c>
      <c r="EK12" s="1" t="s">
        <v>145</v>
      </c>
      <c r="EL12" s="1" t="s">
        <v>16</v>
      </c>
      <c r="EM12" s="1" t="s">
        <v>5</v>
      </c>
      <c r="EN12" s="1" t="s">
        <v>5</v>
      </c>
      <c r="HW12">
        <v>5</v>
      </c>
      <c r="HX12" s="1" t="s">
        <v>146</v>
      </c>
      <c r="HY12" s="1" t="s">
        <v>36</v>
      </c>
    </row>
    <row r="13" spans="1:233" x14ac:dyDescent="0.2">
      <c r="AE13">
        <v>6</v>
      </c>
      <c r="AF13" s="1" t="s">
        <v>38</v>
      </c>
      <c r="AG13" s="1" t="s">
        <v>147</v>
      </c>
      <c r="AH13" s="1" t="s">
        <v>4</v>
      </c>
      <c r="AI13" s="1" t="s">
        <v>5</v>
      </c>
      <c r="AJ13" s="1" t="s">
        <v>6</v>
      </c>
      <c r="AK13" s="1" t="s">
        <v>88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5</v>
      </c>
      <c r="AS13" s="1" t="s">
        <v>16</v>
      </c>
      <c r="AT13" s="1" t="s">
        <v>60</v>
      </c>
      <c r="AU13" s="1" t="s">
        <v>5</v>
      </c>
      <c r="AV13" s="1" t="s">
        <v>41</v>
      </c>
      <c r="AW13" s="1" t="s">
        <v>42</v>
      </c>
      <c r="AX13" s="1" t="s">
        <v>43</v>
      </c>
      <c r="AY13" s="1" t="s">
        <v>12</v>
      </c>
      <c r="AZ13" s="1" t="s">
        <v>38</v>
      </c>
      <c r="BA13" s="1" t="s">
        <v>13</v>
      </c>
      <c r="BB13" s="1" t="s">
        <v>5</v>
      </c>
      <c r="BC13" s="1" t="s">
        <v>5</v>
      </c>
      <c r="BD13" s="1" t="s">
        <v>14</v>
      </c>
      <c r="BE13" s="1" t="s">
        <v>38</v>
      </c>
      <c r="BF13" s="1" t="s">
        <v>13</v>
      </c>
      <c r="BG13" s="1" t="s">
        <v>5</v>
      </c>
      <c r="BH13" s="1" t="s">
        <v>5</v>
      </c>
      <c r="BI13" s="1" t="s">
        <v>5</v>
      </c>
      <c r="BJ13" s="1" t="s">
        <v>11</v>
      </c>
      <c r="BK13" s="1" t="s">
        <v>15</v>
      </c>
      <c r="BL13" s="1" t="s">
        <v>5</v>
      </c>
      <c r="BM13" s="1" t="s">
        <v>16</v>
      </c>
      <c r="BN13" s="1" t="s">
        <v>5</v>
      </c>
      <c r="BO13" s="1" t="s">
        <v>5</v>
      </c>
      <c r="BP13" s="1" t="s">
        <v>5</v>
      </c>
      <c r="BQ13" s="1" t="s">
        <v>9</v>
      </c>
      <c r="BR13" s="1" t="s">
        <v>17</v>
      </c>
      <c r="BS13" s="1" t="s">
        <v>17</v>
      </c>
      <c r="BT13" s="1" t="s">
        <v>17</v>
      </c>
      <c r="BU13" s="1" t="s">
        <v>148</v>
      </c>
      <c r="BV13" s="1" t="s">
        <v>16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149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DG13">
        <v>5</v>
      </c>
      <c r="DH13" s="1" t="s">
        <v>2</v>
      </c>
      <c r="DI13" s="1" t="s">
        <v>150</v>
      </c>
      <c r="DJ13" s="1" t="s">
        <v>151</v>
      </c>
      <c r="DK13" s="1" t="s">
        <v>78</v>
      </c>
      <c r="DL13" s="1" t="s">
        <v>5</v>
      </c>
      <c r="DM13" s="1" t="s">
        <v>9</v>
      </c>
      <c r="DN13" s="1" t="s">
        <v>91</v>
      </c>
      <c r="DO13" s="1" t="s">
        <v>16</v>
      </c>
      <c r="DP13" s="1" t="s">
        <v>5</v>
      </c>
      <c r="DQ13" s="1" t="s">
        <v>5</v>
      </c>
      <c r="DR13" s="1" t="s">
        <v>152</v>
      </c>
      <c r="HW13">
        <v>5</v>
      </c>
      <c r="HX13" s="1" t="s">
        <v>153</v>
      </c>
      <c r="HY13" s="1" t="s">
        <v>2</v>
      </c>
    </row>
    <row r="14" spans="1:233" x14ac:dyDescent="0.2">
      <c r="DG14">
        <v>5</v>
      </c>
      <c r="DH14" s="1" t="s">
        <v>2</v>
      </c>
      <c r="DI14" s="1" t="s">
        <v>154</v>
      </c>
      <c r="DJ14" s="1" t="s">
        <v>155</v>
      </c>
      <c r="DK14" s="1" t="s">
        <v>88</v>
      </c>
      <c r="DL14" s="1" t="s">
        <v>5</v>
      </c>
      <c r="DM14" s="1" t="s">
        <v>9</v>
      </c>
      <c r="DN14" s="1" t="s">
        <v>102</v>
      </c>
      <c r="DO14" s="1" t="s">
        <v>16</v>
      </c>
      <c r="DP14" s="1" t="s">
        <v>5</v>
      </c>
      <c r="DQ14" s="1" t="s">
        <v>5</v>
      </c>
      <c r="DR14" s="1" t="s">
        <v>156</v>
      </c>
      <c r="HW14">
        <v>5</v>
      </c>
      <c r="HX14" s="1" t="s">
        <v>157</v>
      </c>
      <c r="HY14" s="1" t="s">
        <v>5</v>
      </c>
    </row>
    <row r="15" spans="1:233" x14ac:dyDescent="0.2">
      <c r="DG15">
        <v>4</v>
      </c>
      <c r="DH15" s="1" t="s">
        <v>38</v>
      </c>
      <c r="DI15" s="1" t="s">
        <v>72</v>
      </c>
      <c r="DJ15" s="1" t="s">
        <v>73</v>
      </c>
      <c r="DK15" s="1" t="s">
        <v>15</v>
      </c>
      <c r="DL15" s="1" t="s">
        <v>4</v>
      </c>
      <c r="DM15" s="1" t="s">
        <v>5</v>
      </c>
      <c r="DN15" s="1" t="s">
        <v>16</v>
      </c>
      <c r="DO15" s="1" t="s">
        <v>16</v>
      </c>
      <c r="DP15" s="1" t="s">
        <v>5</v>
      </c>
      <c r="DQ15" s="1" t="s">
        <v>5</v>
      </c>
      <c r="DR15" s="1" t="s">
        <v>5</v>
      </c>
      <c r="HW15">
        <v>5</v>
      </c>
      <c r="HX15" s="1" t="s">
        <v>158</v>
      </c>
      <c r="HY15" s="1" t="s">
        <v>16</v>
      </c>
    </row>
    <row r="16" spans="1:233" x14ac:dyDescent="0.2">
      <c r="DG16">
        <v>4</v>
      </c>
      <c r="DH16" s="1" t="s">
        <v>38</v>
      </c>
      <c r="DI16" s="1" t="s">
        <v>159</v>
      </c>
      <c r="DJ16" s="1" t="s">
        <v>160</v>
      </c>
      <c r="DK16" s="1" t="s">
        <v>15</v>
      </c>
      <c r="DL16" s="1" t="s">
        <v>4</v>
      </c>
      <c r="DM16" s="1" t="s">
        <v>5</v>
      </c>
      <c r="DN16" s="1" t="s">
        <v>16</v>
      </c>
      <c r="DO16" s="1" t="s">
        <v>16</v>
      </c>
      <c r="DP16" s="1" t="s">
        <v>5</v>
      </c>
      <c r="DQ16" s="1" t="s">
        <v>5</v>
      </c>
      <c r="DR16" s="1" t="s">
        <v>5</v>
      </c>
      <c r="HW16">
        <v>5</v>
      </c>
      <c r="HX16" s="1" t="s">
        <v>161</v>
      </c>
      <c r="HY16" s="1" t="s">
        <v>5</v>
      </c>
    </row>
    <row r="17" spans="1:233" x14ac:dyDescent="0.2">
      <c r="A17" s="48"/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DG17">
        <v>4</v>
      </c>
      <c r="DH17" s="1" t="s">
        <v>38</v>
      </c>
      <c r="DI17" s="1" t="s">
        <v>111</v>
      </c>
      <c r="DJ17" s="1" t="s">
        <v>112</v>
      </c>
      <c r="DK17" s="1" t="s">
        <v>7</v>
      </c>
      <c r="DL17" s="1" t="s">
        <v>5</v>
      </c>
      <c r="DM17" s="1" t="s">
        <v>9</v>
      </c>
      <c r="DN17" s="1" t="s">
        <v>9</v>
      </c>
      <c r="DO17" s="1" t="s">
        <v>16</v>
      </c>
      <c r="DP17" s="1" t="s">
        <v>5</v>
      </c>
      <c r="DQ17" s="1" t="s">
        <v>5</v>
      </c>
      <c r="DR17" s="1" t="s">
        <v>162</v>
      </c>
      <c r="HW17">
        <v>5</v>
      </c>
      <c r="HX17" s="1" t="s">
        <v>163</v>
      </c>
      <c r="HY17" s="1" t="s">
        <v>5</v>
      </c>
    </row>
    <row r="18" spans="1:233" x14ac:dyDescent="0.2">
      <c r="A18" s="49" t="str">
        <f>IF(LEN(TRIM(E18)) = 1, TRIM(E18), "" )</f>
        <v/>
      </c>
      <c r="B18" s="48" t="str">
        <f>IF(LEN(TRIM(E18)) = 2, TRIM(E18), "" )</f>
        <v/>
      </c>
      <c r="C18" s="48" t="str">
        <f>IF(LEN(TRIM(E18)) = 3, TRIM(E18), "" )</f>
        <v/>
      </c>
      <c r="D18" s="48" t="str">
        <f>IF(LEN(TRIM(E18)) = 4, TRIM(E18), "" )</f>
        <v/>
      </c>
      <c r="E18" s="48"/>
      <c r="F18" s="48" t="s">
        <v>164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DG18">
        <v>4</v>
      </c>
      <c r="DH18" s="1" t="s">
        <v>38</v>
      </c>
      <c r="DI18" s="1" t="s">
        <v>125</v>
      </c>
      <c r="DJ18" s="1" t="s">
        <v>126</v>
      </c>
      <c r="DK18" s="1" t="s">
        <v>47</v>
      </c>
      <c r="DL18" s="1" t="s">
        <v>5</v>
      </c>
      <c r="DM18" s="1" t="s">
        <v>9</v>
      </c>
      <c r="DN18" s="1" t="s">
        <v>68</v>
      </c>
      <c r="DO18" s="1" t="s">
        <v>16</v>
      </c>
      <c r="DP18" s="1" t="s">
        <v>5</v>
      </c>
      <c r="DQ18" s="1" t="s">
        <v>5</v>
      </c>
      <c r="DR18" s="1" t="s">
        <v>165</v>
      </c>
      <c r="HW18">
        <v>5</v>
      </c>
      <c r="HX18" s="1" t="s">
        <v>166</v>
      </c>
      <c r="HY18" s="1" t="s">
        <v>5</v>
      </c>
    </row>
    <row r="19" spans="1:233" x14ac:dyDescent="0.2">
      <c r="A19" s="49" t="str">
        <f t="shared" ref="A19:A82" si="0">IF(LEN(TRIM(E19)) = 1, TRIM(E19), "" )</f>
        <v/>
      </c>
      <c r="B19" s="48" t="str">
        <f t="shared" ref="B19:B82" si="1">IF(LEN(TRIM(E19)) = 2, TRIM(E19), "" )</f>
        <v/>
      </c>
      <c r="C19" s="48" t="str">
        <f t="shared" ref="C19:C82" si="2">IF(LEN(TRIM(E19)) = 3, TRIM(E19), "" )</f>
        <v/>
      </c>
      <c r="D19" s="48" t="str">
        <f t="shared" ref="D19:D82" si="3">IF(LEN(TRIM(E19)) = 4, TRIM(E19), "" )</f>
        <v/>
      </c>
      <c r="E19" s="48"/>
      <c r="F19" s="48" t="s">
        <v>164</v>
      </c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DG19">
        <v>4</v>
      </c>
      <c r="DH19" s="1" t="s">
        <v>38</v>
      </c>
      <c r="DI19" s="1" t="s">
        <v>142</v>
      </c>
      <c r="DJ19" s="1" t="s">
        <v>143</v>
      </c>
      <c r="DK19" s="1" t="s">
        <v>64</v>
      </c>
      <c r="DL19" s="1" t="s">
        <v>5</v>
      </c>
      <c r="DM19" s="1" t="s">
        <v>9</v>
      </c>
      <c r="DN19" s="1" t="s">
        <v>81</v>
      </c>
      <c r="DO19" s="1" t="s">
        <v>16</v>
      </c>
      <c r="DP19" s="1" t="s">
        <v>5</v>
      </c>
      <c r="DQ19" s="1" t="s">
        <v>5</v>
      </c>
      <c r="DR19" s="1" t="s">
        <v>167</v>
      </c>
      <c r="HW19">
        <v>5</v>
      </c>
      <c r="HX19" s="1" t="s">
        <v>168</v>
      </c>
      <c r="HY19" s="1" t="s">
        <v>5</v>
      </c>
    </row>
    <row r="20" spans="1:233" x14ac:dyDescent="0.2">
      <c r="A20" s="49" t="str">
        <f t="shared" si="0"/>
        <v/>
      </c>
      <c r="B20" s="48" t="str">
        <f t="shared" si="1"/>
        <v/>
      </c>
      <c r="C20" s="48" t="str">
        <f t="shared" si="2"/>
        <v/>
      </c>
      <c r="D20" s="48" t="str">
        <f t="shared" si="3"/>
        <v/>
      </c>
      <c r="E20" s="48"/>
      <c r="F20" s="48" t="s">
        <v>164</v>
      </c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DG20">
        <v>4</v>
      </c>
      <c r="DH20" s="1" t="s">
        <v>38</v>
      </c>
      <c r="DI20" s="1" t="s">
        <v>150</v>
      </c>
      <c r="DJ20" s="1" t="s">
        <v>151</v>
      </c>
      <c r="DK20" s="1" t="s">
        <v>78</v>
      </c>
      <c r="DL20" s="1" t="s">
        <v>5</v>
      </c>
      <c r="DM20" s="1" t="s">
        <v>9</v>
      </c>
      <c r="DN20" s="1" t="s">
        <v>91</v>
      </c>
      <c r="DO20" s="1" t="s">
        <v>16</v>
      </c>
      <c r="DP20" s="1" t="s">
        <v>5</v>
      </c>
      <c r="DQ20" s="1" t="s">
        <v>5</v>
      </c>
      <c r="DR20" s="1" t="s">
        <v>169</v>
      </c>
      <c r="HW20">
        <v>5</v>
      </c>
      <c r="HX20" s="1" t="s">
        <v>170</v>
      </c>
      <c r="HY20" s="1" t="s">
        <v>5</v>
      </c>
    </row>
    <row r="21" spans="1:233" x14ac:dyDescent="0.2">
      <c r="A21" s="49" t="str">
        <f t="shared" si="0"/>
        <v/>
      </c>
      <c r="B21" s="48" t="str">
        <f t="shared" si="1"/>
        <v/>
      </c>
      <c r="C21" s="48" t="str">
        <f t="shared" si="2"/>
        <v/>
      </c>
      <c r="D21" s="48" t="str">
        <f t="shared" si="3"/>
        <v/>
      </c>
      <c r="E21" s="48"/>
      <c r="F21" s="48" t="s">
        <v>164</v>
      </c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DG21">
        <v>4</v>
      </c>
      <c r="DH21" s="1" t="s">
        <v>38</v>
      </c>
      <c r="DI21" s="1" t="s">
        <v>154</v>
      </c>
      <c r="DJ21" s="1" t="s">
        <v>155</v>
      </c>
      <c r="DK21" s="1" t="s">
        <v>88</v>
      </c>
      <c r="DL21" s="1" t="s">
        <v>5</v>
      </c>
      <c r="DM21" s="1" t="s">
        <v>9</v>
      </c>
      <c r="DN21" s="1" t="s">
        <v>102</v>
      </c>
      <c r="DO21" s="1" t="s">
        <v>16</v>
      </c>
      <c r="DP21" s="1" t="s">
        <v>5</v>
      </c>
      <c r="DQ21" s="1" t="s">
        <v>5</v>
      </c>
      <c r="DR21" s="1" t="s">
        <v>171</v>
      </c>
      <c r="HW21">
        <v>5</v>
      </c>
      <c r="HX21" s="1" t="s">
        <v>172</v>
      </c>
      <c r="HY21" s="1" t="s">
        <v>10</v>
      </c>
    </row>
    <row r="22" spans="1:233" x14ac:dyDescent="0.2">
      <c r="A22" s="49" t="str">
        <f t="shared" si="0"/>
        <v/>
      </c>
      <c r="B22" s="48" t="str">
        <f t="shared" si="1"/>
        <v/>
      </c>
      <c r="C22" s="48" t="str">
        <f t="shared" si="2"/>
        <v/>
      </c>
      <c r="D22" s="48" t="str">
        <f t="shared" si="3"/>
        <v/>
      </c>
      <c r="E22" s="48"/>
      <c r="F22" s="48" t="s">
        <v>164</v>
      </c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DG22">
        <v>6</v>
      </c>
      <c r="DH22" s="1" t="s">
        <v>58</v>
      </c>
      <c r="DI22" s="1" t="s">
        <v>2</v>
      </c>
      <c r="DJ22" s="1" t="s">
        <v>3</v>
      </c>
      <c r="DK22" s="1" t="s">
        <v>15</v>
      </c>
      <c r="DL22" s="1" t="s">
        <v>4</v>
      </c>
      <c r="DM22" s="1" t="s">
        <v>5</v>
      </c>
      <c r="DN22" s="1" t="s">
        <v>16</v>
      </c>
      <c r="DO22" s="1" t="s">
        <v>16</v>
      </c>
      <c r="DP22" s="1" t="s">
        <v>5</v>
      </c>
      <c r="DQ22" s="1" t="s">
        <v>5</v>
      </c>
      <c r="DR22" s="1" t="s">
        <v>5</v>
      </c>
      <c r="HW22">
        <v>5</v>
      </c>
      <c r="HX22" s="1" t="s">
        <v>173</v>
      </c>
      <c r="HY22" s="1" t="s">
        <v>10</v>
      </c>
    </row>
    <row r="23" spans="1:233" x14ac:dyDescent="0.2">
      <c r="A23" s="49" t="str">
        <f t="shared" si="0"/>
        <v/>
      </c>
      <c r="B23" s="48" t="str">
        <f t="shared" si="1"/>
        <v/>
      </c>
      <c r="C23" s="48" t="str">
        <f t="shared" si="2"/>
        <v/>
      </c>
      <c r="D23" s="48" t="str">
        <f t="shared" si="3"/>
        <v/>
      </c>
      <c r="E23" s="48"/>
      <c r="F23" s="48" t="s">
        <v>164</v>
      </c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DG23">
        <v>6</v>
      </c>
      <c r="DH23" s="1" t="s">
        <v>72</v>
      </c>
      <c r="DI23" s="1" t="s">
        <v>174</v>
      </c>
      <c r="DJ23" s="1" t="s">
        <v>175</v>
      </c>
      <c r="DK23" s="1" t="s">
        <v>15</v>
      </c>
      <c r="DL23" s="1" t="s">
        <v>4</v>
      </c>
      <c r="DM23" s="1" t="s">
        <v>5</v>
      </c>
      <c r="DN23" s="1" t="s">
        <v>16</v>
      </c>
      <c r="DO23" s="1" t="s">
        <v>16</v>
      </c>
      <c r="DP23" s="1" t="s">
        <v>5</v>
      </c>
      <c r="DQ23" s="1" t="s">
        <v>5</v>
      </c>
      <c r="DR23" s="1" t="s">
        <v>5</v>
      </c>
      <c r="HW23">
        <v>5</v>
      </c>
      <c r="HX23" s="1" t="s">
        <v>176</v>
      </c>
      <c r="HY23" s="1" t="s">
        <v>177</v>
      </c>
    </row>
    <row r="24" spans="1:233" x14ac:dyDescent="0.2">
      <c r="A24" s="49" t="str">
        <f t="shared" si="0"/>
        <v/>
      </c>
      <c r="B24" s="48" t="str">
        <f t="shared" si="1"/>
        <v/>
      </c>
      <c r="C24" s="48" t="str">
        <f t="shared" si="2"/>
        <v/>
      </c>
      <c r="D24" s="48" t="str">
        <f t="shared" si="3"/>
        <v/>
      </c>
      <c r="E24" s="48"/>
      <c r="F24" s="48" t="s">
        <v>164</v>
      </c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DG24">
        <v>6</v>
      </c>
      <c r="DH24" s="1" t="s">
        <v>72</v>
      </c>
      <c r="DI24" s="1" t="s">
        <v>111</v>
      </c>
      <c r="DJ24" s="1" t="s">
        <v>112</v>
      </c>
      <c r="DK24" s="1" t="s">
        <v>15</v>
      </c>
      <c r="DL24" s="1" t="s">
        <v>4</v>
      </c>
      <c r="DM24" s="1" t="s">
        <v>5</v>
      </c>
      <c r="DN24" s="1" t="s">
        <v>16</v>
      </c>
      <c r="DO24" s="1" t="s">
        <v>16</v>
      </c>
      <c r="DP24" s="1" t="s">
        <v>5</v>
      </c>
      <c r="DQ24" s="1" t="s">
        <v>5</v>
      </c>
      <c r="DR24" s="1" t="s">
        <v>5</v>
      </c>
      <c r="HW24">
        <v>5</v>
      </c>
      <c r="HX24" s="1" t="s">
        <v>178</v>
      </c>
      <c r="HY24" s="1" t="s">
        <v>5</v>
      </c>
    </row>
    <row r="25" spans="1:233" x14ac:dyDescent="0.2">
      <c r="A25" s="49" t="str">
        <f t="shared" si="0"/>
        <v/>
      </c>
      <c r="B25" s="48" t="str">
        <f t="shared" si="1"/>
        <v/>
      </c>
      <c r="C25" s="48" t="str">
        <f t="shared" si="2"/>
        <v/>
      </c>
      <c r="D25" s="48" t="str">
        <f t="shared" si="3"/>
        <v/>
      </c>
      <c r="E25" s="48"/>
      <c r="F25" s="48" t="s">
        <v>164</v>
      </c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DG25">
        <v>6</v>
      </c>
      <c r="DH25" s="1" t="s">
        <v>72</v>
      </c>
      <c r="DI25" s="1" t="s">
        <v>125</v>
      </c>
      <c r="DJ25" s="1" t="s">
        <v>126</v>
      </c>
      <c r="DK25" s="1" t="s">
        <v>15</v>
      </c>
      <c r="DL25" s="1" t="s">
        <v>4</v>
      </c>
      <c r="DM25" s="1" t="s">
        <v>5</v>
      </c>
      <c r="DN25" s="1" t="s">
        <v>16</v>
      </c>
      <c r="DO25" s="1" t="s">
        <v>16</v>
      </c>
      <c r="DP25" s="1" t="s">
        <v>5</v>
      </c>
      <c r="DQ25" s="1" t="s">
        <v>5</v>
      </c>
      <c r="DR25" s="1" t="s">
        <v>5</v>
      </c>
      <c r="HW25">
        <v>5</v>
      </c>
      <c r="HX25" s="1" t="s">
        <v>179</v>
      </c>
      <c r="HY25" s="1" t="s">
        <v>5</v>
      </c>
    </row>
    <row r="26" spans="1:233" x14ac:dyDescent="0.2">
      <c r="A26" s="49" t="str">
        <f t="shared" si="0"/>
        <v/>
      </c>
      <c r="B26" s="48" t="str">
        <f t="shared" si="1"/>
        <v/>
      </c>
      <c r="C26" s="48" t="str">
        <f t="shared" si="2"/>
        <v/>
      </c>
      <c r="D26" s="48" t="str">
        <f t="shared" si="3"/>
        <v/>
      </c>
      <c r="E26" s="48"/>
      <c r="F26" s="48" t="s">
        <v>164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DG26">
        <v>6</v>
      </c>
      <c r="DH26" s="1" t="s">
        <v>95</v>
      </c>
      <c r="DI26" s="1" t="s">
        <v>66</v>
      </c>
      <c r="DJ26" s="1" t="s">
        <v>67</v>
      </c>
      <c r="DK26" s="1" t="s">
        <v>15</v>
      </c>
      <c r="DL26" s="1" t="s">
        <v>4</v>
      </c>
      <c r="DM26" s="1" t="s">
        <v>5</v>
      </c>
      <c r="DN26" s="1" t="s">
        <v>16</v>
      </c>
      <c r="DO26" s="1" t="s">
        <v>16</v>
      </c>
      <c r="DP26" s="1" t="s">
        <v>5</v>
      </c>
      <c r="DQ26" s="1" t="s">
        <v>5</v>
      </c>
      <c r="DR26" s="1" t="s">
        <v>5</v>
      </c>
      <c r="HW26">
        <v>5</v>
      </c>
      <c r="HX26" s="1" t="s">
        <v>180</v>
      </c>
      <c r="HY26" s="1" t="s">
        <v>5</v>
      </c>
    </row>
    <row r="27" spans="1:233" x14ac:dyDescent="0.2">
      <c r="A27" s="49" t="str">
        <f t="shared" si="0"/>
        <v/>
      </c>
      <c r="B27" s="48" t="str">
        <f t="shared" si="1"/>
        <v/>
      </c>
      <c r="C27" s="48" t="str">
        <f t="shared" si="2"/>
        <v/>
      </c>
      <c r="D27" s="48" t="str">
        <f t="shared" si="3"/>
        <v/>
      </c>
      <c r="E27" s="48"/>
      <c r="F27" s="48" t="s">
        <v>164</v>
      </c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DG27">
        <v>6</v>
      </c>
      <c r="DH27" s="1" t="s">
        <v>95</v>
      </c>
      <c r="DI27" s="1" t="s">
        <v>111</v>
      </c>
      <c r="DJ27" s="1" t="s">
        <v>112</v>
      </c>
      <c r="DK27" s="1" t="s">
        <v>15</v>
      </c>
      <c r="DL27" s="1" t="s">
        <v>4</v>
      </c>
      <c r="DM27" s="1" t="s">
        <v>5</v>
      </c>
      <c r="DN27" s="1" t="s">
        <v>16</v>
      </c>
      <c r="DO27" s="1" t="s">
        <v>16</v>
      </c>
      <c r="DP27" s="1" t="s">
        <v>5</v>
      </c>
      <c r="DQ27" s="1" t="s">
        <v>5</v>
      </c>
      <c r="DR27" s="1" t="s">
        <v>5</v>
      </c>
      <c r="HW27">
        <v>5</v>
      </c>
      <c r="HX27" s="1" t="s">
        <v>181</v>
      </c>
      <c r="HY27" s="1" t="s">
        <v>134</v>
      </c>
    </row>
    <row r="28" spans="1:233" x14ac:dyDescent="0.2">
      <c r="A28" s="49" t="str">
        <f t="shared" si="0"/>
        <v/>
      </c>
      <c r="B28" s="48" t="str">
        <f t="shared" si="1"/>
        <v/>
      </c>
      <c r="C28" s="48" t="str">
        <f t="shared" si="2"/>
        <v/>
      </c>
      <c r="D28" s="48" t="str">
        <f t="shared" si="3"/>
        <v/>
      </c>
      <c r="E28" s="48"/>
      <c r="F28" s="48" t="s">
        <v>164</v>
      </c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DG28">
        <v>6</v>
      </c>
      <c r="DH28" s="1" t="s">
        <v>95</v>
      </c>
      <c r="DI28" s="1" t="s">
        <v>125</v>
      </c>
      <c r="DJ28" s="1" t="s">
        <v>126</v>
      </c>
      <c r="DK28" s="1" t="s">
        <v>15</v>
      </c>
      <c r="DL28" s="1" t="s">
        <v>4</v>
      </c>
      <c r="DM28" s="1" t="s">
        <v>5</v>
      </c>
      <c r="DN28" s="1" t="s">
        <v>16</v>
      </c>
      <c r="DO28" s="1" t="s">
        <v>16</v>
      </c>
      <c r="DP28" s="1" t="s">
        <v>5</v>
      </c>
      <c r="DQ28" s="1" t="s">
        <v>5</v>
      </c>
      <c r="DR28" s="1" t="s">
        <v>5</v>
      </c>
      <c r="HW28">
        <v>5</v>
      </c>
      <c r="HX28" s="1" t="s">
        <v>182</v>
      </c>
      <c r="HY28" s="1" t="s">
        <v>5</v>
      </c>
    </row>
    <row r="29" spans="1:233" x14ac:dyDescent="0.2">
      <c r="A29" s="49" t="str">
        <f t="shared" si="0"/>
        <v/>
      </c>
      <c r="B29" s="48" t="str">
        <f t="shared" si="1"/>
        <v/>
      </c>
      <c r="C29" s="48" t="str">
        <f t="shared" si="2"/>
        <v/>
      </c>
      <c r="D29" s="48" t="str">
        <f t="shared" si="3"/>
        <v/>
      </c>
      <c r="E29" s="48"/>
      <c r="F29" s="48" t="s">
        <v>164</v>
      </c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DG29">
        <v>6</v>
      </c>
      <c r="DH29" s="1" t="s">
        <v>95</v>
      </c>
      <c r="DI29" s="1" t="s">
        <v>142</v>
      </c>
      <c r="DJ29" s="1" t="s">
        <v>183</v>
      </c>
      <c r="DK29" s="1" t="s">
        <v>15</v>
      </c>
      <c r="DL29" s="1" t="s">
        <v>4</v>
      </c>
      <c r="DM29" s="1" t="s">
        <v>5</v>
      </c>
      <c r="DN29" s="1" t="s">
        <v>16</v>
      </c>
      <c r="DO29" s="1" t="s">
        <v>16</v>
      </c>
      <c r="DP29" s="1" t="s">
        <v>5</v>
      </c>
      <c r="DQ29" s="1" t="s">
        <v>5</v>
      </c>
      <c r="DR29" s="1" t="s">
        <v>5</v>
      </c>
      <c r="HW29">
        <v>5</v>
      </c>
      <c r="HX29" s="1" t="s">
        <v>184</v>
      </c>
      <c r="HY29" s="1" t="s">
        <v>5</v>
      </c>
    </row>
    <row r="30" spans="1:233" x14ac:dyDescent="0.2">
      <c r="A30" s="50" t="str">
        <f t="shared" si="0"/>
        <v/>
      </c>
      <c r="B30" s="51" t="str">
        <f t="shared" si="1"/>
        <v/>
      </c>
      <c r="C30" s="51" t="str">
        <f t="shared" si="2"/>
        <v/>
      </c>
      <c r="D30" s="51" t="str">
        <f t="shared" si="3"/>
        <v/>
      </c>
      <c r="E30" s="51"/>
      <c r="F30" s="51" t="s">
        <v>164</v>
      </c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DG30">
        <v>6</v>
      </c>
      <c r="DH30" s="1" t="s">
        <v>89</v>
      </c>
      <c r="DI30" s="1" t="s">
        <v>66</v>
      </c>
      <c r="DJ30" s="1" t="s">
        <v>67</v>
      </c>
      <c r="DK30" s="1" t="s">
        <v>15</v>
      </c>
      <c r="DL30" s="1" t="s">
        <v>4</v>
      </c>
      <c r="DM30" s="1" t="s">
        <v>5</v>
      </c>
      <c r="DN30" s="1" t="s">
        <v>16</v>
      </c>
      <c r="DO30" s="1" t="s">
        <v>16</v>
      </c>
      <c r="DP30" s="1" t="s">
        <v>5</v>
      </c>
      <c r="DQ30" s="1" t="s">
        <v>5</v>
      </c>
      <c r="DR30" s="1" t="s">
        <v>5</v>
      </c>
      <c r="HW30">
        <v>5</v>
      </c>
      <c r="HX30" s="1" t="s">
        <v>185</v>
      </c>
      <c r="HY30" s="1" t="s">
        <v>16</v>
      </c>
    </row>
    <row r="31" spans="1:233" x14ac:dyDescent="0.2">
      <c r="A31" s="50" t="str">
        <f t="shared" si="0"/>
        <v/>
      </c>
      <c r="B31" s="51" t="str">
        <f t="shared" si="1"/>
        <v/>
      </c>
      <c r="C31" s="51" t="str">
        <f t="shared" si="2"/>
        <v/>
      </c>
      <c r="D31" s="51" t="str">
        <f t="shared" si="3"/>
        <v/>
      </c>
      <c r="E31" s="51"/>
      <c r="F31" s="51" t="s">
        <v>164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DG31">
        <v>6</v>
      </c>
      <c r="DH31" s="1" t="s">
        <v>89</v>
      </c>
      <c r="DI31" s="1" t="s">
        <v>95</v>
      </c>
      <c r="DJ31" s="1" t="s">
        <v>96</v>
      </c>
      <c r="DK31" s="1" t="s">
        <v>15</v>
      </c>
      <c r="DL31" s="1" t="s">
        <v>4</v>
      </c>
      <c r="DM31" s="1" t="s">
        <v>5</v>
      </c>
      <c r="DN31" s="1" t="s">
        <v>16</v>
      </c>
      <c r="DO31" s="1" t="s">
        <v>16</v>
      </c>
      <c r="DP31" s="1" t="s">
        <v>5</v>
      </c>
      <c r="DQ31" s="1" t="s">
        <v>5</v>
      </c>
      <c r="DR31" s="1" t="s">
        <v>5</v>
      </c>
      <c r="HW31">
        <v>5</v>
      </c>
      <c r="HX31" s="1" t="s">
        <v>186</v>
      </c>
      <c r="HY31" s="1" t="s">
        <v>4</v>
      </c>
    </row>
    <row r="32" spans="1:233" x14ac:dyDescent="0.2">
      <c r="A32" s="50" t="str">
        <f t="shared" si="0"/>
        <v/>
      </c>
      <c r="B32" s="51" t="str">
        <f t="shared" si="1"/>
        <v/>
      </c>
      <c r="C32" s="51" t="str">
        <f t="shared" si="2"/>
        <v/>
      </c>
      <c r="D32" s="51" t="str">
        <f t="shared" si="3"/>
        <v/>
      </c>
      <c r="E32" s="51"/>
      <c r="F32" s="51" t="s">
        <v>164</v>
      </c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DG32">
        <v>6</v>
      </c>
      <c r="DH32" s="1" t="s">
        <v>89</v>
      </c>
      <c r="DI32" s="1" t="s">
        <v>111</v>
      </c>
      <c r="DJ32" s="1" t="s">
        <v>112</v>
      </c>
      <c r="DK32" s="1" t="s">
        <v>15</v>
      </c>
      <c r="DL32" s="1" t="s">
        <v>4</v>
      </c>
      <c r="DM32" s="1" t="s">
        <v>5</v>
      </c>
      <c r="DN32" s="1" t="s">
        <v>16</v>
      </c>
      <c r="DO32" s="1" t="s">
        <v>16</v>
      </c>
      <c r="DP32" s="1" t="s">
        <v>5</v>
      </c>
      <c r="DQ32" s="1" t="s">
        <v>5</v>
      </c>
      <c r="DR32" s="1" t="s">
        <v>5</v>
      </c>
      <c r="HW32">
        <v>5</v>
      </c>
      <c r="HX32" s="1" t="s">
        <v>187</v>
      </c>
      <c r="HY32" s="1" t="s">
        <v>4</v>
      </c>
    </row>
    <row r="33" spans="1:233" x14ac:dyDescent="0.2">
      <c r="A33" s="50" t="str">
        <f t="shared" si="0"/>
        <v/>
      </c>
      <c r="B33" s="51" t="str">
        <f t="shared" si="1"/>
        <v/>
      </c>
      <c r="C33" s="51" t="str">
        <f t="shared" si="2"/>
        <v/>
      </c>
      <c r="D33" s="51" t="str">
        <f t="shared" si="3"/>
        <v/>
      </c>
      <c r="E33" s="51"/>
      <c r="F33" s="51" t="s">
        <v>164</v>
      </c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DG33">
        <v>6</v>
      </c>
      <c r="DH33" s="1" t="s">
        <v>89</v>
      </c>
      <c r="DI33" s="1" t="s">
        <v>125</v>
      </c>
      <c r="DJ33" s="1" t="s">
        <v>126</v>
      </c>
      <c r="DK33" s="1" t="s">
        <v>15</v>
      </c>
      <c r="DL33" s="1" t="s">
        <v>4</v>
      </c>
      <c r="DM33" s="1" t="s">
        <v>5</v>
      </c>
      <c r="DN33" s="1" t="s">
        <v>16</v>
      </c>
      <c r="DO33" s="1" t="s">
        <v>16</v>
      </c>
      <c r="DP33" s="1" t="s">
        <v>5</v>
      </c>
      <c r="DQ33" s="1" t="s">
        <v>5</v>
      </c>
      <c r="DR33" s="1" t="s">
        <v>5</v>
      </c>
      <c r="HW33">
        <v>5</v>
      </c>
      <c r="HX33" s="1" t="s">
        <v>188</v>
      </c>
      <c r="HY33" s="1" t="s">
        <v>17</v>
      </c>
    </row>
    <row r="34" spans="1:233" x14ac:dyDescent="0.2">
      <c r="A34" s="50" t="str">
        <f t="shared" si="0"/>
        <v/>
      </c>
      <c r="B34" s="51" t="str">
        <f t="shared" si="1"/>
        <v/>
      </c>
      <c r="C34" s="51" t="str">
        <f t="shared" si="2"/>
        <v/>
      </c>
      <c r="D34" s="51" t="str">
        <f t="shared" si="3"/>
        <v/>
      </c>
      <c r="E34" s="51"/>
      <c r="F34" s="51" t="s">
        <v>164</v>
      </c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DG34">
        <v>6</v>
      </c>
      <c r="DH34" s="1" t="s">
        <v>89</v>
      </c>
      <c r="DI34" s="1" t="s">
        <v>142</v>
      </c>
      <c r="DJ34" s="1" t="s">
        <v>183</v>
      </c>
      <c r="DK34" s="1" t="s">
        <v>15</v>
      </c>
      <c r="DL34" s="1" t="s">
        <v>4</v>
      </c>
      <c r="DM34" s="1" t="s">
        <v>5</v>
      </c>
      <c r="DN34" s="1" t="s">
        <v>16</v>
      </c>
      <c r="DO34" s="1" t="s">
        <v>16</v>
      </c>
      <c r="DP34" s="1" t="s">
        <v>5</v>
      </c>
      <c r="DQ34" s="1" t="s">
        <v>5</v>
      </c>
      <c r="DR34" s="1" t="s">
        <v>5</v>
      </c>
      <c r="HW34">
        <v>4</v>
      </c>
      <c r="HX34" s="1" t="s">
        <v>35</v>
      </c>
      <c r="HY34" s="1" t="s">
        <v>4</v>
      </c>
    </row>
    <row r="35" spans="1:233" x14ac:dyDescent="0.2">
      <c r="A35" s="50" t="str">
        <f t="shared" si="0"/>
        <v/>
      </c>
      <c r="B35" s="51" t="str">
        <f t="shared" si="1"/>
        <v/>
      </c>
      <c r="C35" s="51" t="str">
        <f t="shared" si="2"/>
        <v/>
      </c>
      <c r="D35" s="51" t="str">
        <f t="shared" si="3"/>
        <v/>
      </c>
      <c r="E35" s="51"/>
      <c r="F35" s="51" t="s">
        <v>164</v>
      </c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DG35">
        <v>6</v>
      </c>
      <c r="DH35" s="1" t="s">
        <v>118</v>
      </c>
      <c r="DI35" s="1" t="s">
        <v>189</v>
      </c>
      <c r="DJ35" s="1" t="s">
        <v>190</v>
      </c>
      <c r="DK35" s="1" t="s">
        <v>15</v>
      </c>
      <c r="DL35" s="1" t="s">
        <v>4</v>
      </c>
      <c r="DM35" s="1" t="s">
        <v>5</v>
      </c>
      <c r="DN35" s="1" t="s">
        <v>16</v>
      </c>
      <c r="DO35" s="1" t="s">
        <v>16</v>
      </c>
      <c r="DP35" s="1" t="s">
        <v>5</v>
      </c>
      <c r="DQ35" s="1" t="s">
        <v>5</v>
      </c>
      <c r="DR35" s="1" t="s">
        <v>5</v>
      </c>
      <c r="HW35">
        <v>4</v>
      </c>
      <c r="HX35" s="1" t="s">
        <v>55</v>
      </c>
      <c r="HY35" s="1" t="s">
        <v>5</v>
      </c>
    </row>
    <row r="36" spans="1:233" x14ac:dyDescent="0.2">
      <c r="A36" s="50" t="str">
        <f t="shared" si="0"/>
        <v/>
      </c>
      <c r="B36" s="51" t="str">
        <f t="shared" si="1"/>
        <v/>
      </c>
      <c r="C36" s="51" t="str">
        <f t="shared" si="2"/>
        <v/>
      </c>
      <c r="D36" s="51" t="str">
        <f t="shared" si="3"/>
        <v/>
      </c>
      <c r="E36" s="51"/>
      <c r="F36" s="51" t="s">
        <v>164</v>
      </c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DG36">
        <v>6</v>
      </c>
      <c r="DH36" s="1" t="s">
        <v>118</v>
      </c>
      <c r="DI36" s="1" t="s">
        <v>191</v>
      </c>
      <c r="DJ36" s="1" t="s">
        <v>192</v>
      </c>
      <c r="DK36" s="1" t="s">
        <v>15</v>
      </c>
      <c r="DL36" s="1" t="s">
        <v>4</v>
      </c>
      <c r="DM36" s="1" t="s">
        <v>5</v>
      </c>
      <c r="DN36" s="1" t="s">
        <v>16</v>
      </c>
      <c r="DO36" s="1" t="s">
        <v>16</v>
      </c>
      <c r="DP36" s="1" t="s">
        <v>5</v>
      </c>
      <c r="DQ36" s="1" t="s">
        <v>5</v>
      </c>
      <c r="DR36" s="1" t="s">
        <v>5</v>
      </c>
      <c r="HW36">
        <v>4</v>
      </c>
      <c r="HX36" s="1" t="s">
        <v>71</v>
      </c>
      <c r="HY36" s="1" t="s">
        <v>5</v>
      </c>
    </row>
    <row r="37" spans="1:233" x14ac:dyDescent="0.2">
      <c r="A37" s="50" t="str">
        <f t="shared" si="0"/>
        <v/>
      </c>
      <c r="B37" s="51" t="str">
        <f t="shared" si="1"/>
        <v/>
      </c>
      <c r="C37" s="51" t="str">
        <f t="shared" si="2"/>
        <v/>
      </c>
      <c r="D37" s="51" t="str">
        <f t="shared" si="3"/>
        <v/>
      </c>
      <c r="E37" s="51"/>
      <c r="F37" s="51" t="s">
        <v>164</v>
      </c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DG37">
        <v>6</v>
      </c>
      <c r="DH37" s="1" t="s">
        <v>118</v>
      </c>
      <c r="DI37" s="1" t="s">
        <v>111</v>
      </c>
      <c r="DJ37" s="1" t="s">
        <v>112</v>
      </c>
      <c r="DK37" s="1" t="s">
        <v>15</v>
      </c>
      <c r="DL37" s="1" t="s">
        <v>4</v>
      </c>
      <c r="DM37" s="1" t="s">
        <v>5</v>
      </c>
      <c r="DN37" s="1" t="s">
        <v>16</v>
      </c>
      <c r="DO37" s="1" t="s">
        <v>16</v>
      </c>
      <c r="DP37" s="1" t="s">
        <v>5</v>
      </c>
      <c r="DQ37" s="1" t="s">
        <v>5</v>
      </c>
      <c r="DR37" s="1" t="s">
        <v>5</v>
      </c>
      <c r="HW37">
        <v>4</v>
      </c>
      <c r="HX37" s="1" t="s">
        <v>84</v>
      </c>
      <c r="HY37" s="1" t="s">
        <v>17</v>
      </c>
    </row>
    <row r="38" spans="1:233" x14ac:dyDescent="0.2">
      <c r="A38" s="50" t="str">
        <f t="shared" si="0"/>
        <v/>
      </c>
      <c r="B38" s="51" t="str">
        <f t="shared" si="1"/>
        <v/>
      </c>
      <c r="C38" s="51" t="str">
        <f t="shared" si="2"/>
        <v/>
      </c>
      <c r="D38" s="51" t="str">
        <f t="shared" si="3"/>
        <v/>
      </c>
      <c r="E38" s="51"/>
      <c r="F38" s="51" t="s">
        <v>164</v>
      </c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DG38">
        <v>6</v>
      </c>
      <c r="DH38" s="1" t="s">
        <v>118</v>
      </c>
      <c r="DI38" s="1" t="s">
        <v>125</v>
      </c>
      <c r="DJ38" s="1" t="s">
        <v>126</v>
      </c>
      <c r="DK38" s="1" t="s">
        <v>15</v>
      </c>
      <c r="DL38" s="1" t="s">
        <v>4</v>
      </c>
      <c r="DM38" s="1" t="s">
        <v>5</v>
      </c>
      <c r="DN38" s="1" t="s">
        <v>16</v>
      </c>
      <c r="DO38" s="1" t="s">
        <v>16</v>
      </c>
      <c r="DP38" s="1" t="s">
        <v>5</v>
      </c>
      <c r="DQ38" s="1" t="s">
        <v>5</v>
      </c>
      <c r="DR38" s="1" t="s">
        <v>5</v>
      </c>
      <c r="HW38">
        <v>4</v>
      </c>
      <c r="HX38" s="1" t="s">
        <v>94</v>
      </c>
      <c r="HY38" s="1" t="s">
        <v>5</v>
      </c>
    </row>
    <row r="39" spans="1:233" x14ac:dyDescent="0.2">
      <c r="A39" s="50" t="str">
        <f t="shared" si="0"/>
        <v/>
      </c>
      <c r="B39" s="51" t="str">
        <f t="shared" si="1"/>
        <v/>
      </c>
      <c r="C39" s="51" t="str">
        <f t="shared" si="2"/>
        <v/>
      </c>
      <c r="D39" s="51" t="str">
        <f t="shared" si="3"/>
        <v/>
      </c>
      <c r="E39" s="51"/>
      <c r="F39" s="51" t="s">
        <v>164</v>
      </c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DG39">
        <v>6</v>
      </c>
      <c r="DH39" s="1" t="s">
        <v>118</v>
      </c>
      <c r="DI39" s="1" t="s">
        <v>142</v>
      </c>
      <c r="DJ39" s="1" t="s">
        <v>183</v>
      </c>
      <c r="DK39" s="1" t="s">
        <v>15</v>
      </c>
      <c r="DL39" s="1" t="s">
        <v>4</v>
      </c>
      <c r="DM39" s="1" t="s">
        <v>5</v>
      </c>
      <c r="DN39" s="1" t="s">
        <v>16</v>
      </c>
      <c r="DO39" s="1" t="s">
        <v>16</v>
      </c>
      <c r="DP39" s="1" t="s">
        <v>5</v>
      </c>
      <c r="DQ39" s="1" t="s">
        <v>5</v>
      </c>
      <c r="DR39" s="1" t="s">
        <v>5</v>
      </c>
      <c r="HW39">
        <v>4</v>
      </c>
      <c r="HX39" s="1" t="s">
        <v>105</v>
      </c>
      <c r="HY39" s="1" t="s">
        <v>17</v>
      </c>
    </row>
    <row r="40" spans="1:233" x14ac:dyDescent="0.2">
      <c r="A40" s="50" t="str">
        <f t="shared" si="0"/>
        <v/>
      </c>
      <c r="B40" s="51" t="str">
        <f t="shared" si="1"/>
        <v/>
      </c>
      <c r="C40" s="51" t="str">
        <f t="shared" si="2"/>
        <v/>
      </c>
      <c r="D40" s="51" t="str">
        <f t="shared" si="3"/>
        <v/>
      </c>
      <c r="E40" s="51"/>
      <c r="F40" s="51" t="s">
        <v>164</v>
      </c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DG40">
        <v>6</v>
      </c>
      <c r="DH40" s="1" t="s">
        <v>118</v>
      </c>
      <c r="DI40" s="1" t="s">
        <v>150</v>
      </c>
      <c r="DJ40" s="1" t="s">
        <v>193</v>
      </c>
      <c r="DK40" s="1" t="s">
        <v>15</v>
      </c>
      <c r="DL40" s="1" t="s">
        <v>4</v>
      </c>
      <c r="DM40" s="1" t="s">
        <v>5</v>
      </c>
      <c r="DN40" s="1" t="s">
        <v>16</v>
      </c>
      <c r="DO40" s="1" t="s">
        <v>16</v>
      </c>
      <c r="DP40" s="1" t="s">
        <v>5</v>
      </c>
      <c r="DQ40" s="1" t="s">
        <v>5</v>
      </c>
      <c r="DR40" s="1" t="s">
        <v>5</v>
      </c>
      <c r="HW40">
        <v>4</v>
      </c>
      <c r="HX40" s="1" t="s">
        <v>117</v>
      </c>
      <c r="HY40" s="1" t="s">
        <v>5</v>
      </c>
    </row>
    <row r="41" spans="1:233" x14ac:dyDescent="0.2">
      <c r="A41" s="50" t="str">
        <f t="shared" si="0"/>
        <v/>
      </c>
      <c r="B41" s="51" t="str">
        <f t="shared" si="1"/>
        <v/>
      </c>
      <c r="C41" s="51" t="str">
        <f t="shared" si="2"/>
        <v/>
      </c>
      <c r="D41" s="51" t="str">
        <f t="shared" si="3"/>
        <v/>
      </c>
      <c r="E41" s="51"/>
      <c r="F41" s="51" t="s">
        <v>164</v>
      </c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DG41">
        <v>6</v>
      </c>
      <c r="DH41" s="1" t="s">
        <v>118</v>
      </c>
      <c r="DI41" s="1" t="s">
        <v>154</v>
      </c>
      <c r="DJ41" s="1" t="s">
        <v>194</v>
      </c>
      <c r="DK41" s="1" t="s">
        <v>15</v>
      </c>
      <c r="DL41" s="1" t="s">
        <v>4</v>
      </c>
      <c r="DM41" s="1" t="s">
        <v>5</v>
      </c>
      <c r="DN41" s="1" t="s">
        <v>16</v>
      </c>
      <c r="DO41" s="1" t="s">
        <v>16</v>
      </c>
      <c r="DP41" s="1" t="s">
        <v>5</v>
      </c>
      <c r="DQ41" s="1" t="s">
        <v>5</v>
      </c>
      <c r="DR41" s="1" t="s">
        <v>5</v>
      </c>
      <c r="HW41">
        <v>4</v>
      </c>
      <c r="HX41" s="1" t="s">
        <v>133</v>
      </c>
      <c r="HY41" s="1" t="s">
        <v>195</v>
      </c>
    </row>
    <row r="42" spans="1:233" x14ac:dyDescent="0.2">
      <c r="A42" s="50" t="str">
        <f t="shared" si="0"/>
        <v/>
      </c>
      <c r="B42" s="51" t="str">
        <f t="shared" si="1"/>
        <v/>
      </c>
      <c r="C42" s="51" t="str">
        <f t="shared" si="2"/>
        <v/>
      </c>
      <c r="D42" s="51" t="str">
        <f t="shared" si="3"/>
        <v/>
      </c>
      <c r="E42" s="51"/>
      <c r="F42" s="51" t="s">
        <v>164</v>
      </c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DG42">
        <v>6</v>
      </c>
      <c r="DH42" s="1" t="s">
        <v>2</v>
      </c>
      <c r="DI42" s="1" t="s">
        <v>24</v>
      </c>
      <c r="DJ42" s="1" t="s">
        <v>25</v>
      </c>
      <c r="DK42" s="1" t="s">
        <v>15</v>
      </c>
      <c r="DL42" s="1" t="s">
        <v>4</v>
      </c>
      <c r="DM42" s="1" t="s">
        <v>5</v>
      </c>
      <c r="DN42" s="1" t="s">
        <v>16</v>
      </c>
      <c r="DO42" s="1" t="s">
        <v>16</v>
      </c>
      <c r="DP42" s="1" t="s">
        <v>5</v>
      </c>
      <c r="DQ42" s="1" t="s">
        <v>5</v>
      </c>
      <c r="DR42" s="1" t="s">
        <v>5</v>
      </c>
      <c r="HW42">
        <v>4</v>
      </c>
      <c r="HX42" s="1" t="s">
        <v>146</v>
      </c>
      <c r="HY42" s="1" t="s">
        <v>0</v>
      </c>
    </row>
    <row r="43" spans="1:233" x14ac:dyDescent="0.2">
      <c r="A43" s="50" t="str">
        <f t="shared" si="0"/>
        <v/>
      </c>
      <c r="B43" s="51" t="str">
        <f t="shared" si="1"/>
        <v/>
      </c>
      <c r="C43" s="51" t="str">
        <f t="shared" si="2"/>
        <v/>
      </c>
      <c r="D43" s="51" t="str">
        <f t="shared" si="3"/>
        <v/>
      </c>
      <c r="E43" s="51"/>
      <c r="F43" s="51" t="s">
        <v>164</v>
      </c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DG43">
        <v>6</v>
      </c>
      <c r="DH43" s="1" t="s">
        <v>2</v>
      </c>
      <c r="DI43" s="1" t="s">
        <v>48</v>
      </c>
      <c r="DJ43" s="1" t="s">
        <v>49</v>
      </c>
      <c r="DK43" s="1" t="s">
        <v>15</v>
      </c>
      <c r="DL43" s="1" t="s">
        <v>4</v>
      </c>
      <c r="DM43" s="1" t="s">
        <v>5</v>
      </c>
      <c r="DN43" s="1" t="s">
        <v>16</v>
      </c>
      <c r="DO43" s="1" t="s">
        <v>16</v>
      </c>
      <c r="DP43" s="1" t="s">
        <v>5</v>
      </c>
      <c r="DQ43" s="1" t="s">
        <v>5</v>
      </c>
      <c r="DR43" s="1" t="s">
        <v>5</v>
      </c>
      <c r="HW43">
        <v>4</v>
      </c>
      <c r="HX43" s="1" t="s">
        <v>153</v>
      </c>
      <c r="HY43" s="1" t="s">
        <v>38</v>
      </c>
    </row>
    <row r="44" spans="1:233" x14ac:dyDescent="0.2">
      <c r="A44" s="50" t="str">
        <f t="shared" si="0"/>
        <v/>
      </c>
      <c r="B44" s="51" t="str">
        <f t="shared" si="1"/>
        <v/>
      </c>
      <c r="C44" s="51" t="str">
        <f t="shared" si="2"/>
        <v/>
      </c>
      <c r="D44" s="51" t="str">
        <f t="shared" si="3"/>
        <v/>
      </c>
      <c r="E44" s="51"/>
      <c r="F44" s="51" t="s">
        <v>164</v>
      </c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DG44">
        <v>6</v>
      </c>
      <c r="DH44" s="1" t="s">
        <v>2</v>
      </c>
      <c r="DI44" s="1" t="s">
        <v>66</v>
      </c>
      <c r="DJ44" s="1" t="s">
        <v>67</v>
      </c>
      <c r="DK44" s="1" t="s">
        <v>15</v>
      </c>
      <c r="DL44" s="1" t="s">
        <v>4</v>
      </c>
      <c r="DM44" s="1" t="s">
        <v>5</v>
      </c>
      <c r="DN44" s="1" t="s">
        <v>16</v>
      </c>
      <c r="DO44" s="1" t="s">
        <v>16</v>
      </c>
      <c r="DP44" s="1" t="s">
        <v>5</v>
      </c>
      <c r="DQ44" s="1" t="s">
        <v>5</v>
      </c>
      <c r="DR44" s="1" t="s">
        <v>5</v>
      </c>
      <c r="HW44">
        <v>4</v>
      </c>
      <c r="HX44" s="1" t="s">
        <v>157</v>
      </c>
      <c r="HY44" s="1" t="s">
        <v>5</v>
      </c>
    </row>
    <row r="45" spans="1:233" x14ac:dyDescent="0.2">
      <c r="A45" s="50" t="str">
        <f t="shared" si="0"/>
        <v/>
      </c>
      <c r="B45" s="51" t="str">
        <f t="shared" si="1"/>
        <v/>
      </c>
      <c r="C45" s="51" t="str">
        <f t="shared" si="2"/>
        <v/>
      </c>
      <c r="D45" s="51" t="str">
        <f t="shared" si="3"/>
        <v/>
      </c>
      <c r="E45" s="51"/>
      <c r="F45" s="51" t="s">
        <v>164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DG45">
        <v>6</v>
      </c>
      <c r="DH45" s="1" t="s">
        <v>2</v>
      </c>
      <c r="DI45" s="1" t="s">
        <v>79</v>
      </c>
      <c r="DJ45" s="1" t="s">
        <v>80</v>
      </c>
      <c r="DK45" s="1" t="s">
        <v>15</v>
      </c>
      <c r="DL45" s="1" t="s">
        <v>4</v>
      </c>
      <c r="DM45" s="1" t="s">
        <v>5</v>
      </c>
      <c r="DN45" s="1" t="s">
        <v>16</v>
      </c>
      <c r="DO45" s="1" t="s">
        <v>16</v>
      </c>
      <c r="DP45" s="1" t="s">
        <v>5</v>
      </c>
      <c r="DQ45" s="1" t="s">
        <v>5</v>
      </c>
      <c r="DR45" s="1" t="s">
        <v>5</v>
      </c>
      <c r="HW45">
        <v>4</v>
      </c>
      <c r="HX45" s="1" t="s">
        <v>158</v>
      </c>
      <c r="HY45" s="1" t="s">
        <v>16</v>
      </c>
    </row>
    <row r="46" spans="1:233" x14ac:dyDescent="0.2">
      <c r="A46" s="50" t="str">
        <f t="shared" si="0"/>
        <v/>
      </c>
      <c r="B46" s="51" t="str">
        <f t="shared" si="1"/>
        <v/>
      </c>
      <c r="C46" s="51" t="str">
        <f t="shared" si="2"/>
        <v/>
      </c>
      <c r="D46" s="51" t="str">
        <f t="shared" si="3"/>
        <v/>
      </c>
      <c r="E46" s="51"/>
      <c r="F46" s="51" t="s">
        <v>164</v>
      </c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DG46">
        <v>6</v>
      </c>
      <c r="DH46" s="1" t="s">
        <v>2</v>
      </c>
      <c r="DI46" s="1" t="s">
        <v>89</v>
      </c>
      <c r="DJ46" s="1" t="s">
        <v>90</v>
      </c>
      <c r="DK46" s="1" t="s">
        <v>15</v>
      </c>
      <c r="DL46" s="1" t="s">
        <v>4</v>
      </c>
      <c r="DM46" s="1" t="s">
        <v>5</v>
      </c>
      <c r="DN46" s="1" t="s">
        <v>16</v>
      </c>
      <c r="DO46" s="1" t="s">
        <v>16</v>
      </c>
      <c r="DP46" s="1" t="s">
        <v>5</v>
      </c>
      <c r="DQ46" s="1" t="s">
        <v>5</v>
      </c>
      <c r="DR46" s="1" t="s">
        <v>5</v>
      </c>
      <c r="HW46">
        <v>4</v>
      </c>
      <c r="HX46" s="1" t="s">
        <v>161</v>
      </c>
      <c r="HY46" s="1" t="s">
        <v>5</v>
      </c>
    </row>
    <row r="47" spans="1:233" x14ac:dyDescent="0.2">
      <c r="A47" s="50" t="str">
        <f t="shared" si="0"/>
        <v/>
      </c>
      <c r="B47" s="51" t="str">
        <f t="shared" si="1"/>
        <v/>
      </c>
      <c r="C47" s="51" t="str">
        <f t="shared" si="2"/>
        <v/>
      </c>
      <c r="D47" s="51" t="str">
        <f t="shared" si="3"/>
        <v/>
      </c>
      <c r="E47" s="51"/>
      <c r="F47" s="51" t="s">
        <v>164</v>
      </c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DG47">
        <v>6</v>
      </c>
      <c r="DH47" s="1" t="s">
        <v>2</v>
      </c>
      <c r="DI47" s="1" t="s">
        <v>95</v>
      </c>
      <c r="DJ47" s="1" t="s">
        <v>96</v>
      </c>
      <c r="DK47" s="1" t="s">
        <v>15</v>
      </c>
      <c r="DL47" s="1" t="s">
        <v>4</v>
      </c>
      <c r="DM47" s="1" t="s">
        <v>5</v>
      </c>
      <c r="DN47" s="1" t="s">
        <v>16</v>
      </c>
      <c r="DO47" s="1" t="s">
        <v>16</v>
      </c>
      <c r="DP47" s="1" t="s">
        <v>5</v>
      </c>
      <c r="DQ47" s="1" t="s">
        <v>5</v>
      </c>
      <c r="DR47" s="1" t="s">
        <v>5</v>
      </c>
      <c r="HW47">
        <v>4</v>
      </c>
      <c r="HX47" s="1" t="s">
        <v>163</v>
      </c>
      <c r="HY47" s="1" t="s">
        <v>5</v>
      </c>
    </row>
    <row r="48" spans="1:233" x14ac:dyDescent="0.2">
      <c r="A48" s="50" t="str">
        <f t="shared" si="0"/>
        <v/>
      </c>
      <c r="B48" s="51" t="str">
        <f t="shared" si="1"/>
        <v/>
      </c>
      <c r="C48" s="51" t="str">
        <f t="shared" si="2"/>
        <v/>
      </c>
      <c r="D48" s="51" t="str">
        <f t="shared" si="3"/>
        <v/>
      </c>
      <c r="E48" s="51"/>
      <c r="F48" s="51" t="s">
        <v>164</v>
      </c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DG48">
        <v>6</v>
      </c>
      <c r="DH48" s="1" t="s">
        <v>2</v>
      </c>
      <c r="DI48" s="1" t="s">
        <v>111</v>
      </c>
      <c r="DJ48" s="1" t="s">
        <v>112</v>
      </c>
      <c r="DK48" s="1" t="s">
        <v>15</v>
      </c>
      <c r="DL48" s="1" t="s">
        <v>4</v>
      </c>
      <c r="DM48" s="1" t="s">
        <v>5</v>
      </c>
      <c r="DN48" s="1" t="s">
        <v>16</v>
      </c>
      <c r="DO48" s="1" t="s">
        <v>16</v>
      </c>
      <c r="DP48" s="1" t="s">
        <v>5</v>
      </c>
      <c r="DQ48" s="1" t="s">
        <v>5</v>
      </c>
      <c r="DR48" s="1" t="s">
        <v>5</v>
      </c>
      <c r="HW48">
        <v>4</v>
      </c>
      <c r="HX48" s="1" t="s">
        <v>166</v>
      </c>
      <c r="HY48" s="1" t="s">
        <v>5</v>
      </c>
    </row>
    <row r="49" spans="1:233" x14ac:dyDescent="0.2">
      <c r="A49" s="50" t="str">
        <f t="shared" si="0"/>
        <v/>
      </c>
      <c r="B49" s="51" t="str">
        <f t="shared" si="1"/>
        <v/>
      </c>
      <c r="C49" s="51" t="str">
        <f t="shared" si="2"/>
        <v/>
      </c>
      <c r="D49" s="51" t="str">
        <f t="shared" si="3"/>
        <v/>
      </c>
      <c r="E49" s="51"/>
      <c r="F49" s="51" t="s">
        <v>164</v>
      </c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DG49">
        <v>6</v>
      </c>
      <c r="DH49" s="1" t="s">
        <v>2</v>
      </c>
      <c r="DI49" s="1" t="s">
        <v>125</v>
      </c>
      <c r="DJ49" s="1" t="s">
        <v>126</v>
      </c>
      <c r="DK49" s="1" t="s">
        <v>15</v>
      </c>
      <c r="DL49" s="1" t="s">
        <v>4</v>
      </c>
      <c r="DM49" s="1" t="s">
        <v>5</v>
      </c>
      <c r="DN49" s="1" t="s">
        <v>16</v>
      </c>
      <c r="DO49" s="1" t="s">
        <v>16</v>
      </c>
      <c r="DP49" s="1" t="s">
        <v>5</v>
      </c>
      <c r="DQ49" s="1" t="s">
        <v>5</v>
      </c>
      <c r="DR49" s="1" t="s">
        <v>5</v>
      </c>
      <c r="HW49">
        <v>4</v>
      </c>
      <c r="HX49" s="1" t="s">
        <v>168</v>
      </c>
      <c r="HY49" s="1" t="s">
        <v>5</v>
      </c>
    </row>
    <row r="50" spans="1:233" x14ac:dyDescent="0.2">
      <c r="A50" s="50" t="str">
        <f t="shared" si="0"/>
        <v/>
      </c>
      <c r="B50" s="51" t="str">
        <f t="shared" si="1"/>
        <v/>
      </c>
      <c r="C50" s="51" t="str">
        <f t="shared" si="2"/>
        <v/>
      </c>
      <c r="D50" s="51" t="str">
        <f t="shared" si="3"/>
        <v/>
      </c>
      <c r="E50" s="51"/>
      <c r="F50" s="51" t="s">
        <v>164</v>
      </c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DG50">
        <v>6</v>
      </c>
      <c r="DH50" s="1" t="s">
        <v>2</v>
      </c>
      <c r="DI50" s="1" t="s">
        <v>142</v>
      </c>
      <c r="DJ50" s="1" t="s">
        <v>183</v>
      </c>
      <c r="DK50" s="1" t="s">
        <v>15</v>
      </c>
      <c r="DL50" s="1" t="s">
        <v>4</v>
      </c>
      <c r="DM50" s="1" t="s">
        <v>5</v>
      </c>
      <c r="DN50" s="1" t="s">
        <v>16</v>
      </c>
      <c r="DO50" s="1" t="s">
        <v>16</v>
      </c>
      <c r="DP50" s="1" t="s">
        <v>5</v>
      </c>
      <c r="DQ50" s="1" t="s">
        <v>5</v>
      </c>
      <c r="DR50" s="1" t="s">
        <v>5</v>
      </c>
      <c r="HW50">
        <v>4</v>
      </c>
      <c r="HX50" s="1" t="s">
        <v>170</v>
      </c>
      <c r="HY50" s="1" t="s">
        <v>5</v>
      </c>
    </row>
    <row r="51" spans="1:233" x14ac:dyDescent="0.2">
      <c r="A51" s="50" t="str">
        <f t="shared" si="0"/>
        <v/>
      </c>
      <c r="B51" s="51" t="str">
        <f t="shared" si="1"/>
        <v/>
      </c>
      <c r="C51" s="51" t="str">
        <f t="shared" si="2"/>
        <v/>
      </c>
      <c r="D51" s="51" t="str">
        <f t="shared" si="3"/>
        <v/>
      </c>
      <c r="E51" s="51"/>
      <c r="F51" s="51" t="s">
        <v>164</v>
      </c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DG51">
        <v>6</v>
      </c>
      <c r="DH51" s="1" t="s">
        <v>2</v>
      </c>
      <c r="DI51" s="1" t="s">
        <v>150</v>
      </c>
      <c r="DJ51" s="1" t="s">
        <v>193</v>
      </c>
      <c r="DK51" s="1" t="s">
        <v>15</v>
      </c>
      <c r="DL51" s="1" t="s">
        <v>4</v>
      </c>
      <c r="DM51" s="1" t="s">
        <v>5</v>
      </c>
      <c r="DN51" s="1" t="s">
        <v>16</v>
      </c>
      <c r="DO51" s="1" t="s">
        <v>16</v>
      </c>
      <c r="DP51" s="1" t="s">
        <v>5</v>
      </c>
      <c r="DQ51" s="1" t="s">
        <v>5</v>
      </c>
      <c r="DR51" s="1" t="s">
        <v>5</v>
      </c>
      <c r="HW51">
        <v>4</v>
      </c>
      <c r="HX51" s="1" t="s">
        <v>172</v>
      </c>
      <c r="HY51" s="1" t="s">
        <v>10</v>
      </c>
    </row>
    <row r="52" spans="1:233" x14ac:dyDescent="0.2">
      <c r="A52" s="50" t="str">
        <f t="shared" si="0"/>
        <v/>
      </c>
      <c r="B52" s="51" t="str">
        <f t="shared" si="1"/>
        <v/>
      </c>
      <c r="C52" s="51" t="str">
        <f t="shared" si="2"/>
        <v/>
      </c>
      <c r="D52" s="51" t="str">
        <f t="shared" si="3"/>
        <v/>
      </c>
      <c r="E52" s="51"/>
      <c r="F52" s="51" t="s">
        <v>164</v>
      </c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DG52">
        <v>6</v>
      </c>
      <c r="DH52" s="1" t="s">
        <v>2</v>
      </c>
      <c r="DI52" s="1" t="s">
        <v>154</v>
      </c>
      <c r="DJ52" s="1" t="s">
        <v>194</v>
      </c>
      <c r="DK52" s="1" t="s">
        <v>15</v>
      </c>
      <c r="DL52" s="1" t="s">
        <v>4</v>
      </c>
      <c r="DM52" s="1" t="s">
        <v>5</v>
      </c>
      <c r="DN52" s="1" t="s">
        <v>16</v>
      </c>
      <c r="DO52" s="1" t="s">
        <v>16</v>
      </c>
      <c r="DP52" s="1" t="s">
        <v>5</v>
      </c>
      <c r="DQ52" s="1" t="s">
        <v>5</v>
      </c>
      <c r="DR52" s="1" t="s">
        <v>5</v>
      </c>
      <c r="HW52">
        <v>4</v>
      </c>
      <c r="HX52" s="1" t="s">
        <v>173</v>
      </c>
      <c r="HY52" s="1" t="s">
        <v>10</v>
      </c>
    </row>
    <row r="53" spans="1:233" x14ac:dyDescent="0.2">
      <c r="A53" s="50" t="str">
        <f t="shared" si="0"/>
        <v/>
      </c>
      <c r="B53" s="51" t="str">
        <f t="shared" si="1"/>
        <v/>
      </c>
      <c r="C53" s="51" t="str">
        <f t="shared" si="2"/>
        <v/>
      </c>
      <c r="D53" s="51" t="str">
        <f t="shared" si="3"/>
        <v/>
      </c>
      <c r="E53" s="51"/>
      <c r="F53" s="51" t="s">
        <v>164</v>
      </c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DG53">
        <v>6</v>
      </c>
      <c r="DH53" s="1" t="s">
        <v>38</v>
      </c>
      <c r="DI53" s="1" t="s">
        <v>72</v>
      </c>
      <c r="DJ53" s="1" t="s">
        <v>73</v>
      </c>
      <c r="DK53" s="1" t="s">
        <v>15</v>
      </c>
      <c r="DL53" s="1" t="s">
        <v>4</v>
      </c>
      <c r="DM53" s="1" t="s">
        <v>5</v>
      </c>
      <c r="DN53" s="1" t="s">
        <v>16</v>
      </c>
      <c r="DO53" s="1" t="s">
        <v>16</v>
      </c>
      <c r="DP53" s="1" t="s">
        <v>5</v>
      </c>
      <c r="DQ53" s="1" t="s">
        <v>5</v>
      </c>
      <c r="DR53" s="1" t="s">
        <v>5</v>
      </c>
      <c r="HW53">
        <v>4</v>
      </c>
      <c r="HX53" s="1" t="s">
        <v>176</v>
      </c>
      <c r="HY53" s="1" t="s">
        <v>196</v>
      </c>
    </row>
    <row r="54" spans="1:233" x14ac:dyDescent="0.2">
      <c r="A54" s="50" t="str">
        <f t="shared" si="0"/>
        <v/>
      </c>
      <c r="B54" s="51" t="str">
        <f t="shared" si="1"/>
        <v/>
      </c>
      <c r="C54" s="51" t="str">
        <f t="shared" si="2"/>
        <v/>
      </c>
      <c r="D54" s="51" t="str">
        <f t="shared" si="3"/>
        <v/>
      </c>
      <c r="E54" s="51"/>
      <c r="F54" s="51" t="s">
        <v>164</v>
      </c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DG54">
        <v>6</v>
      </c>
      <c r="DH54" s="1" t="s">
        <v>38</v>
      </c>
      <c r="DI54" s="1" t="s">
        <v>159</v>
      </c>
      <c r="DJ54" s="1" t="s">
        <v>160</v>
      </c>
      <c r="DK54" s="1" t="s">
        <v>15</v>
      </c>
      <c r="DL54" s="1" t="s">
        <v>4</v>
      </c>
      <c r="DM54" s="1" t="s">
        <v>5</v>
      </c>
      <c r="DN54" s="1" t="s">
        <v>16</v>
      </c>
      <c r="DO54" s="1" t="s">
        <v>16</v>
      </c>
      <c r="DP54" s="1" t="s">
        <v>5</v>
      </c>
      <c r="DQ54" s="1" t="s">
        <v>5</v>
      </c>
      <c r="DR54" s="1" t="s">
        <v>5</v>
      </c>
      <c r="HW54">
        <v>4</v>
      </c>
      <c r="HX54" s="1" t="s">
        <v>178</v>
      </c>
      <c r="HY54" s="1" t="s">
        <v>5</v>
      </c>
    </row>
    <row r="55" spans="1:233" x14ac:dyDescent="0.2">
      <c r="A55" s="50" t="str">
        <f t="shared" si="0"/>
        <v/>
      </c>
      <c r="B55" s="51" t="str">
        <f t="shared" si="1"/>
        <v/>
      </c>
      <c r="C55" s="51" t="str">
        <f t="shared" si="2"/>
        <v/>
      </c>
      <c r="D55" s="51" t="str">
        <f t="shared" si="3"/>
        <v/>
      </c>
      <c r="E55" s="51"/>
      <c r="F55" s="51" t="s">
        <v>164</v>
      </c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DG55">
        <v>6</v>
      </c>
      <c r="DH55" s="1" t="s">
        <v>38</v>
      </c>
      <c r="DI55" s="1" t="s">
        <v>111</v>
      </c>
      <c r="DJ55" s="1" t="s">
        <v>112</v>
      </c>
      <c r="DK55" s="1" t="s">
        <v>15</v>
      </c>
      <c r="DL55" s="1" t="s">
        <v>4</v>
      </c>
      <c r="DM55" s="1" t="s">
        <v>5</v>
      </c>
      <c r="DN55" s="1" t="s">
        <v>16</v>
      </c>
      <c r="DO55" s="1" t="s">
        <v>16</v>
      </c>
      <c r="DP55" s="1" t="s">
        <v>5</v>
      </c>
      <c r="DQ55" s="1" t="s">
        <v>5</v>
      </c>
      <c r="DR55" s="1" t="s">
        <v>5</v>
      </c>
      <c r="HW55">
        <v>4</v>
      </c>
      <c r="HX55" s="1" t="s">
        <v>179</v>
      </c>
      <c r="HY55" s="1" t="s">
        <v>5</v>
      </c>
    </row>
    <row r="56" spans="1:233" x14ac:dyDescent="0.2">
      <c r="A56" s="50" t="str">
        <f t="shared" si="0"/>
        <v/>
      </c>
      <c r="B56" s="51" t="str">
        <f t="shared" si="1"/>
        <v/>
      </c>
      <c r="C56" s="51" t="str">
        <f t="shared" si="2"/>
        <v/>
      </c>
      <c r="D56" s="51" t="str">
        <f t="shared" si="3"/>
        <v/>
      </c>
      <c r="E56" s="51"/>
      <c r="F56" s="51" t="s">
        <v>164</v>
      </c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DG56">
        <v>6</v>
      </c>
      <c r="DH56" s="1" t="s">
        <v>38</v>
      </c>
      <c r="DI56" s="1" t="s">
        <v>125</v>
      </c>
      <c r="DJ56" s="1" t="s">
        <v>126</v>
      </c>
      <c r="DK56" s="1" t="s">
        <v>15</v>
      </c>
      <c r="DL56" s="1" t="s">
        <v>4</v>
      </c>
      <c r="DM56" s="1" t="s">
        <v>5</v>
      </c>
      <c r="DN56" s="1" t="s">
        <v>16</v>
      </c>
      <c r="DO56" s="1" t="s">
        <v>16</v>
      </c>
      <c r="DP56" s="1" t="s">
        <v>5</v>
      </c>
      <c r="DQ56" s="1" t="s">
        <v>5</v>
      </c>
      <c r="DR56" s="1" t="s">
        <v>5</v>
      </c>
      <c r="HW56">
        <v>4</v>
      </c>
      <c r="HX56" s="1" t="s">
        <v>180</v>
      </c>
      <c r="HY56" s="1" t="s">
        <v>5</v>
      </c>
    </row>
    <row r="57" spans="1:233" x14ac:dyDescent="0.2">
      <c r="A57" s="50" t="str">
        <f t="shared" si="0"/>
        <v/>
      </c>
      <c r="B57" s="51" t="str">
        <f t="shared" si="1"/>
        <v/>
      </c>
      <c r="C57" s="51" t="str">
        <f t="shared" si="2"/>
        <v/>
      </c>
      <c r="D57" s="51" t="str">
        <f t="shared" si="3"/>
        <v/>
      </c>
      <c r="E57" s="51"/>
      <c r="F57" s="51" t="s">
        <v>164</v>
      </c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DG57">
        <v>6</v>
      </c>
      <c r="DH57" s="1" t="s">
        <v>38</v>
      </c>
      <c r="DI57" s="1" t="s">
        <v>142</v>
      </c>
      <c r="DJ57" s="1" t="s">
        <v>183</v>
      </c>
      <c r="DK57" s="1" t="s">
        <v>15</v>
      </c>
      <c r="DL57" s="1" t="s">
        <v>4</v>
      </c>
      <c r="DM57" s="1" t="s">
        <v>5</v>
      </c>
      <c r="DN57" s="1" t="s">
        <v>16</v>
      </c>
      <c r="DO57" s="1" t="s">
        <v>16</v>
      </c>
      <c r="DP57" s="1" t="s">
        <v>5</v>
      </c>
      <c r="DQ57" s="1" t="s">
        <v>5</v>
      </c>
      <c r="DR57" s="1" t="s">
        <v>5</v>
      </c>
      <c r="HW57">
        <v>4</v>
      </c>
      <c r="HX57" s="1" t="s">
        <v>181</v>
      </c>
      <c r="HY57" s="1" t="s">
        <v>195</v>
      </c>
    </row>
    <row r="58" spans="1:233" x14ac:dyDescent="0.2">
      <c r="A58" s="50" t="str">
        <f t="shared" si="0"/>
        <v/>
      </c>
      <c r="B58" s="51" t="str">
        <f t="shared" si="1"/>
        <v/>
      </c>
      <c r="C58" s="51" t="str">
        <f t="shared" si="2"/>
        <v/>
      </c>
      <c r="D58" s="51" t="str">
        <f t="shared" si="3"/>
        <v/>
      </c>
      <c r="E58" s="51"/>
      <c r="F58" s="51" t="s">
        <v>164</v>
      </c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DG58">
        <v>6</v>
      </c>
      <c r="DH58" s="1" t="s">
        <v>38</v>
      </c>
      <c r="DI58" s="1" t="s">
        <v>150</v>
      </c>
      <c r="DJ58" s="1" t="s">
        <v>193</v>
      </c>
      <c r="DK58" s="1" t="s">
        <v>15</v>
      </c>
      <c r="DL58" s="1" t="s">
        <v>4</v>
      </c>
      <c r="DM58" s="1" t="s">
        <v>5</v>
      </c>
      <c r="DN58" s="1" t="s">
        <v>16</v>
      </c>
      <c r="DO58" s="1" t="s">
        <v>16</v>
      </c>
      <c r="DP58" s="1" t="s">
        <v>5</v>
      </c>
      <c r="DQ58" s="1" t="s">
        <v>5</v>
      </c>
      <c r="DR58" s="1" t="s">
        <v>5</v>
      </c>
      <c r="HW58">
        <v>4</v>
      </c>
      <c r="HX58" s="1" t="s">
        <v>182</v>
      </c>
      <c r="HY58" s="1" t="s">
        <v>5</v>
      </c>
    </row>
    <row r="59" spans="1:233" x14ac:dyDescent="0.2">
      <c r="A59" s="50" t="str">
        <f t="shared" si="0"/>
        <v/>
      </c>
      <c r="B59" s="51" t="str">
        <f t="shared" si="1"/>
        <v/>
      </c>
      <c r="C59" s="51" t="str">
        <f t="shared" si="2"/>
        <v/>
      </c>
      <c r="D59" s="51" t="str">
        <f t="shared" si="3"/>
        <v/>
      </c>
      <c r="E59" s="51"/>
      <c r="F59" s="51" t="s">
        <v>164</v>
      </c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DG59">
        <v>6</v>
      </c>
      <c r="DH59" s="1" t="s">
        <v>38</v>
      </c>
      <c r="DI59" s="1" t="s">
        <v>154</v>
      </c>
      <c r="DJ59" s="1" t="s">
        <v>194</v>
      </c>
      <c r="DK59" s="1" t="s">
        <v>15</v>
      </c>
      <c r="DL59" s="1" t="s">
        <v>4</v>
      </c>
      <c r="DM59" s="1" t="s">
        <v>5</v>
      </c>
      <c r="DN59" s="1" t="s">
        <v>16</v>
      </c>
      <c r="DO59" s="1" t="s">
        <v>16</v>
      </c>
      <c r="DP59" s="1" t="s">
        <v>5</v>
      </c>
      <c r="DQ59" s="1" t="s">
        <v>5</v>
      </c>
      <c r="DR59" s="1" t="s">
        <v>5</v>
      </c>
      <c r="HW59">
        <v>4</v>
      </c>
      <c r="HX59" s="1" t="s">
        <v>184</v>
      </c>
      <c r="HY59" s="1" t="s">
        <v>5</v>
      </c>
    </row>
    <row r="60" spans="1:233" x14ac:dyDescent="0.2">
      <c r="A60" s="50" t="str">
        <f t="shared" si="0"/>
        <v/>
      </c>
      <c r="B60" s="51" t="str">
        <f t="shared" si="1"/>
        <v/>
      </c>
      <c r="C60" s="51" t="str">
        <f t="shared" si="2"/>
        <v/>
      </c>
      <c r="D60" s="51" t="str">
        <f t="shared" si="3"/>
        <v/>
      </c>
      <c r="E60" s="51"/>
      <c r="F60" s="51" t="s">
        <v>164</v>
      </c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HW60">
        <v>4</v>
      </c>
      <c r="HX60" s="1" t="s">
        <v>185</v>
      </c>
      <c r="HY60" s="1" t="s">
        <v>16</v>
      </c>
    </row>
    <row r="61" spans="1:233" x14ac:dyDescent="0.2">
      <c r="A61" s="50" t="str">
        <f t="shared" si="0"/>
        <v/>
      </c>
      <c r="B61" s="51" t="str">
        <f t="shared" si="1"/>
        <v/>
      </c>
      <c r="C61" s="51" t="str">
        <f t="shared" si="2"/>
        <v/>
      </c>
      <c r="D61" s="51" t="str">
        <f t="shared" si="3"/>
        <v/>
      </c>
      <c r="E61" s="51"/>
      <c r="F61" s="51" t="s">
        <v>164</v>
      </c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HW61">
        <v>4</v>
      </c>
      <c r="HX61" s="1" t="s">
        <v>186</v>
      </c>
      <c r="HY61" s="1" t="s">
        <v>4</v>
      </c>
    </row>
    <row r="62" spans="1:233" x14ac:dyDescent="0.2">
      <c r="A62" s="50" t="str">
        <f t="shared" si="0"/>
        <v/>
      </c>
      <c r="B62" s="51" t="str">
        <f t="shared" si="1"/>
        <v/>
      </c>
      <c r="C62" s="51" t="str">
        <f t="shared" si="2"/>
        <v/>
      </c>
      <c r="D62" s="51" t="str">
        <f t="shared" si="3"/>
        <v/>
      </c>
      <c r="E62" s="51"/>
      <c r="F62" s="51" t="s">
        <v>164</v>
      </c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HW62">
        <v>4</v>
      </c>
      <c r="HX62" s="1" t="s">
        <v>187</v>
      </c>
      <c r="HY62" s="1" t="s">
        <v>4</v>
      </c>
    </row>
    <row r="63" spans="1:233" x14ac:dyDescent="0.2">
      <c r="A63" s="50" t="str">
        <f t="shared" si="0"/>
        <v/>
      </c>
      <c r="B63" s="51" t="str">
        <f t="shared" si="1"/>
        <v/>
      </c>
      <c r="C63" s="51" t="str">
        <f t="shared" si="2"/>
        <v/>
      </c>
      <c r="D63" s="51" t="str">
        <f t="shared" si="3"/>
        <v/>
      </c>
      <c r="E63" s="51"/>
      <c r="F63" s="51" t="s">
        <v>164</v>
      </c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HW63">
        <v>4</v>
      </c>
      <c r="HX63" s="1" t="s">
        <v>188</v>
      </c>
      <c r="HY63" s="1" t="s">
        <v>17</v>
      </c>
    </row>
    <row r="64" spans="1:233" x14ac:dyDescent="0.2">
      <c r="A64" s="50" t="str">
        <f t="shared" si="0"/>
        <v/>
      </c>
      <c r="B64" s="51" t="str">
        <f t="shared" si="1"/>
        <v/>
      </c>
      <c r="C64" s="51" t="str">
        <f t="shared" si="2"/>
        <v/>
      </c>
      <c r="D64" s="51" t="str">
        <f t="shared" si="3"/>
        <v/>
      </c>
      <c r="E64" s="51"/>
      <c r="F64" s="51" t="s">
        <v>164</v>
      </c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HW64">
        <v>6</v>
      </c>
      <c r="HX64" s="1" t="s">
        <v>133</v>
      </c>
      <c r="HY64" s="1" t="s">
        <v>197</v>
      </c>
    </row>
    <row r="65" spans="1:233" x14ac:dyDescent="0.2">
      <c r="A65" s="50" t="str">
        <f t="shared" si="0"/>
        <v/>
      </c>
      <c r="B65" s="51" t="str">
        <f t="shared" si="1"/>
        <v/>
      </c>
      <c r="C65" s="51" t="str">
        <f t="shared" si="2"/>
        <v/>
      </c>
      <c r="D65" s="51" t="str">
        <f t="shared" si="3"/>
        <v/>
      </c>
      <c r="E65" s="51"/>
      <c r="F65" s="51" t="s">
        <v>164</v>
      </c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HW65">
        <v>6</v>
      </c>
      <c r="HX65" s="1" t="s">
        <v>35</v>
      </c>
      <c r="HY65" s="1" t="s">
        <v>4</v>
      </c>
    </row>
    <row r="66" spans="1:233" x14ac:dyDescent="0.2">
      <c r="A66" s="50" t="str">
        <f t="shared" si="0"/>
        <v/>
      </c>
      <c r="B66" s="51" t="str">
        <f t="shared" si="1"/>
        <v/>
      </c>
      <c r="C66" s="51" t="str">
        <f t="shared" si="2"/>
        <v/>
      </c>
      <c r="D66" s="51" t="str">
        <f t="shared" si="3"/>
        <v/>
      </c>
      <c r="E66" s="51"/>
      <c r="F66" s="51" t="s">
        <v>164</v>
      </c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HW66">
        <v>6</v>
      </c>
      <c r="HX66" s="1" t="s">
        <v>71</v>
      </c>
      <c r="HY66" s="1" t="s">
        <v>4</v>
      </c>
    </row>
    <row r="67" spans="1:233" x14ac:dyDescent="0.2">
      <c r="A67" s="50" t="str">
        <f t="shared" si="0"/>
        <v/>
      </c>
      <c r="B67" s="51" t="str">
        <f t="shared" si="1"/>
        <v/>
      </c>
      <c r="C67" s="51" t="str">
        <f t="shared" si="2"/>
        <v/>
      </c>
      <c r="D67" s="51" t="str">
        <f t="shared" si="3"/>
        <v/>
      </c>
      <c r="E67" s="51"/>
      <c r="F67" s="51" t="s">
        <v>164</v>
      </c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HW67">
        <v>6</v>
      </c>
      <c r="HX67" s="1" t="s">
        <v>84</v>
      </c>
      <c r="HY67" s="1" t="s">
        <v>17</v>
      </c>
    </row>
    <row r="68" spans="1:233" x14ac:dyDescent="0.2">
      <c r="A68" s="50" t="str">
        <f t="shared" si="0"/>
        <v/>
      </c>
      <c r="B68" s="51" t="str">
        <f t="shared" si="1"/>
        <v/>
      </c>
      <c r="C68" s="51" t="str">
        <f t="shared" si="2"/>
        <v/>
      </c>
      <c r="D68" s="51" t="str">
        <f t="shared" si="3"/>
        <v/>
      </c>
      <c r="E68" s="51"/>
      <c r="F68" s="51" t="s">
        <v>164</v>
      </c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HW68">
        <v>6</v>
      </c>
      <c r="HX68" s="1" t="s">
        <v>94</v>
      </c>
      <c r="HY68" s="1" t="s">
        <v>5</v>
      </c>
    </row>
    <row r="69" spans="1:233" x14ac:dyDescent="0.2">
      <c r="A69" s="50" t="str">
        <f t="shared" si="0"/>
        <v/>
      </c>
      <c r="B69" s="51" t="str">
        <f t="shared" si="1"/>
        <v/>
      </c>
      <c r="C69" s="51" t="str">
        <f t="shared" si="2"/>
        <v/>
      </c>
      <c r="D69" s="51" t="str">
        <f t="shared" si="3"/>
        <v/>
      </c>
      <c r="E69" s="51"/>
      <c r="F69" s="51" t="s">
        <v>164</v>
      </c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HW69">
        <v>6</v>
      </c>
      <c r="HX69" s="1" t="s">
        <v>105</v>
      </c>
      <c r="HY69" s="1" t="s">
        <v>17</v>
      </c>
    </row>
    <row r="70" spans="1:233" x14ac:dyDescent="0.2">
      <c r="A70" s="50" t="str">
        <f t="shared" si="0"/>
        <v/>
      </c>
      <c r="B70" s="51" t="str">
        <f t="shared" si="1"/>
        <v/>
      </c>
      <c r="C70" s="51" t="str">
        <f t="shared" si="2"/>
        <v/>
      </c>
      <c r="D70" s="51" t="str">
        <f t="shared" si="3"/>
        <v/>
      </c>
      <c r="E70" s="51"/>
      <c r="F70" s="51" t="s">
        <v>164</v>
      </c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HW70">
        <v>6</v>
      </c>
      <c r="HX70" s="1" t="s">
        <v>55</v>
      </c>
      <c r="HY70" s="1" t="s">
        <v>102</v>
      </c>
    </row>
    <row r="71" spans="1:233" x14ac:dyDescent="0.2">
      <c r="A71" s="50" t="str">
        <f t="shared" si="0"/>
        <v/>
      </c>
      <c r="B71" s="51" t="str">
        <f t="shared" si="1"/>
        <v/>
      </c>
      <c r="C71" s="51" t="str">
        <f t="shared" si="2"/>
        <v/>
      </c>
      <c r="D71" s="51" t="str">
        <f t="shared" si="3"/>
        <v/>
      </c>
      <c r="E71" s="51"/>
      <c r="F71" s="51" t="s">
        <v>164</v>
      </c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HW71">
        <v>6</v>
      </c>
      <c r="HX71" s="1" t="s">
        <v>198</v>
      </c>
      <c r="HY71" s="1" t="s">
        <v>19</v>
      </c>
    </row>
    <row r="72" spans="1:233" x14ac:dyDescent="0.2">
      <c r="A72" s="50" t="str">
        <f t="shared" si="0"/>
        <v/>
      </c>
      <c r="B72" s="51" t="str">
        <f t="shared" si="1"/>
        <v/>
      </c>
      <c r="C72" s="51" t="str">
        <f t="shared" si="2"/>
        <v/>
      </c>
      <c r="D72" s="51" t="str">
        <f t="shared" si="3"/>
        <v/>
      </c>
      <c r="E72" s="51"/>
      <c r="F72" s="51" t="s">
        <v>164</v>
      </c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HW72">
        <v>6</v>
      </c>
      <c r="HX72" s="1" t="s">
        <v>117</v>
      </c>
      <c r="HY72" s="1" t="s">
        <v>5</v>
      </c>
    </row>
    <row r="73" spans="1:233" x14ac:dyDescent="0.2">
      <c r="A73" s="50" t="str">
        <f t="shared" si="0"/>
        <v/>
      </c>
      <c r="B73" s="51" t="str">
        <f t="shared" si="1"/>
        <v/>
      </c>
      <c r="C73" s="51" t="str">
        <f t="shared" si="2"/>
        <v/>
      </c>
      <c r="D73" s="51" t="str">
        <f t="shared" si="3"/>
        <v/>
      </c>
      <c r="E73" s="51"/>
      <c r="F73" s="51" t="s">
        <v>164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HW73">
        <v>6</v>
      </c>
      <c r="HX73" s="1" t="s">
        <v>157</v>
      </c>
      <c r="HY73" s="1" t="s">
        <v>5</v>
      </c>
    </row>
    <row r="74" spans="1:233" x14ac:dyDescent="0.2">
      <c r="A74" s="50" t="str">
        <f t="shared" si="0"/>
        <v/>
      </c>
      <c r="B74" s="51" t="str">
        <f t="shared" si="1"/>
        <v/>
      </c>
      <c r="C74" s="51" t="str">
        <f t="shared" si="2"/>
        <v/>
      </c>
      <c r="D74" s="51" t="str">
        <f t="shared" si="3"/>
        <v/>
      </c>
      <c r="E74" s="51"/>
      <c r="F74" s="51" t="s">
        <v>164</v>
      </c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HW74">
        <v>6</v>
      </c>
      <c r="HX74" s="1" t="s">
        <v>163</v>
      </c>
      <c r="HY74" s="1" t="s">
        <v>5</v>
      </c>
    </row>
    <row r="75" spans="1:233" x14ac:dyDescent="0.2">
      <c r="A75" s="50" t="str">
        <f t="shared" si="0"/>
        <v/>
      </c>
      <c r="B75" s="51" t="str">
        <f t="shared" si="1"/>
        <v/>
      </c>
      <c r="C75" s="51" t="str">
        <f t="shared" si="2"/>
        <v/>
      </c>
      <c r="D75" s="51" t="str">
        <f t="shared" si="3"/>
        <v/>
      </c>
      <c r="E75" s="51"/>
      <c r="F75" s="51" t="s">
        <v>164</v>
      </c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HW75">
        <v>6</v>
      </c>
      <c r="HX75" s="1" t="s">
        <v>166</v>
      </c>
      <c r="HY75" s="1" t="s">
        <v>5</v>
      </c>
    </row>
    <row r="76" spans="1:233" x14ac:dyDescent="0.2">
      <c r="A76" s="50" t="str">
        <f t="shared" si="0"/>
        <v/>
      </c>
      <c r="B76" s="51" t="str">
        <f t="shared" si="1"/>
        <v/>
      </c>
      <c r="C76" s="51" t="str">
        <f t="shared" si="2"/>
        <v/>
      </c>
      <c r="D76" s="51" t="str">
        <f t="shared" si="3"/>
        <v/>
      </c>
      <c r="E76" s="51"/>
      <c r="F76" s="51" t="s">
        <v>164</v>
      </c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HW76">
        <v>6</v>
      </c>
      <c r="HX76" s="1" t="s">
        <v>168</v>
      </c>
      <c r="HY76" s="1" t="s">
        <v>4</v>
      </c>
    </row>
    <row r="77" spans="1:233" x14ac:dyDescent="0.2">
      <c r="A77" s="50" t="str">
        <f t="shared" si="0"/>
        <v/>
      </c>
      <c r="B77" s="51" t="str">
        <f t="shared" si="1"/>
        <v/>
      </c>
      <c r="C77" s="51" t="str">
        <f t="shared" si="2"/>
        <v/>
      </c>
      <c r="D77" s="51" t="str">
        <f t="shared" si="3"/>
        <v/>
      </c>
      <c r="E77" s="51"/>
      <c r="F77" s="51" t="s">
        <v>164</v>
      </c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HW77">
        <v>6</v>
      </c>
      <c r="HX77" s="1" t="s">
        <v>170</v>
      </c>
      <c r="HY77" s="1" t="s">
        <v>5</v>
      </c>
    </row>
    <row r="78" spans="1:233" x14ac:dyDescent="0.2">
      <c r="A78" s="50" t="str">
        <f t="shared" si="0"/>
        <v/>
      </c>
      <c r="B78" s="51" t="str">
        <f t="shared" si="1"/>
        <v/>
      </c>
      <c r="C78" s="51" t="str">
        <f t="shared" si="2"/>
        <v/>
      </c>
      <c r="D78" s="51" t="str">
        <f t="shared" si="3"/>
        <v/>
      </c>
      <c r="E78" s="51"/>
      <c r="F78" s="51" t="s">
        <v>164</v>
      </c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HW78">
        <v>6</v>
      </c>
      <c r="HX78" s="1" t="s">
        <v>172</v>
      </c>
      <c r="HY78" s="1" t="s">
        <v>91</v>
      </c>
    </row>
    <row r="79" spans="1:233" x14ac:dyDescent="0.2">
      <c r="A79" s="50" t="str">
        <f t="shared" si="0"/>
        <v/>
      </c>
      <c r="B79" s="51" t="str">
        <f t="shared" si="1"/>
        <v/>
      </c>
      <c r="C79" s="51" t="str">
        <f t="shared" si="2"/>
        <v/>
      </c>
      <c r="D79" s="51" t="str">
        <f t="shared" si="3"/>
        <v/>
      </c>
      <c r="E79" s="51"/>
      <c r="F79" s="51" t="s">
        <v>164</v>
      </c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HW79">
        <v>6</v>
      </c>
      <c r="HX79" s="1" t="s">
        <v>173</v>
      </c>
      <c r="HY79" s="1" t="s">
        <v>16</v>
      </c>
    </row>
    <row r="80" spans="1:233" x14ac:dyDescent="0.2">
      <c r="A80" s="50" t="str">
        <f t="shared" si="0"/>
        <v/>
      </c>
      <c r="B80" s="51" t="str">
        <f t="shared" si="1"/>
        <v/>
      </c>
      <c r="C80" s="51" t="str">
        <f t="shared" si="2"/>
        <v/>
      </c>
      <c r="D80" s="51" t="str">
        <f t="shared" si="3"/>
        <v/>
      </c>
      <c r="E80" s="51"/>
      <c r="F80" s="51" t="s">
        <v>164</v>
      </c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HW80">
        <v>6</v>
      </c>
      <c r="HX80" s="1" t="s">
        <v>158</v>
      </c>
      <c r="HY80" s="1" t="s">
        <v>16</v>
      </c>
    </row>
    <row r="81" spans="1:233" x14ac:dyDescent="0.2">
      <c r="A81" s="50" t="str">
        <f t="shared" si="0"/>
        <v/>
      </c>
      <c r="B81" s="51" t="str">
        <f t="shared" si="1"/>
        <v/>
      </c>
      <c r="C81" s="51" t="str">
        <f t="shared" si="2"/>
        <v/>
      </c>
      <c r="D81" s="51" t="str">
        <f t="shared" si="3"/>
        <v/>
      </c>
      <c r="E81" s="51"/>
      <c r="F81" s="51" t="s">
        <v>164</v>
      </c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HW81">
        <v>6</v>
      </c>
      <c r="HX81" s="1" t="s">
        <v>161</v>
      </c>
      <c r="HY81" s="1" t="s">
        <v>5</v>
      </c>
    </row>
    <row r="82" spans="1:233" x14ac:dyDescent="0.2">
      <c r="A82" s="50" t="str">
        <f t="shared" si="0"/>
        <v/>
      </c>
      <c r="B82" s="51" t="str">
        <f t="shared" si="1"/>
        <v/>
      </c>
      <c r="C82" s="51" t="str">
        <f t="shared" si="2"/>
        <v/>
      </c>
      <c r="D82" s="51" t="str">
        <f t="shared" si="3"/>
        <v/>
      </c>
      <c r="E82" s="51"/>
      <c r="F82" s="51" t="s">
        <v>164</v>
      </c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HW82">
        <v>6</v>
      </c>
      <c r="HX82" s="1" t="s">
        <v>199</v>
      </c>
      <c r="HY82" s="1" t="s">
        <v>5</v>
      </c>
    </row>
    <row r="83" spans="1:233" x14ac:dyDescent="0.2">
      <c r="A83" s="50" t="str">
        <f t="shared" ref="A83:A140" si="4">IF(LEN(TRIM(E83)) = 1, TRIM(E83), "" )</f>
        <v/>
      </c>
      <c r="B83" s="51" t="str">
        <f t="shared" ref="B83:B140" si="5">IF(LEN(TRIM(E83)) = 2, TRIM(E83), "" )</f>
        <v/>
      </c>
      <c r="C83" s="51" t="str">
        <f t="shared" ref="C83:C140" si="6">IF(LEN(TRIM(E83)) = 3, TRIM(E83), "" )</f>
        <v/>
      </c>
      <c r="D83" s="51" t="str">
        <f t="shared" ref="D83:D140" si="7">IF(LEN(TRIM(E83)) = 4, TRIM(E83), "" )</f>
        <v/>
      </c>
      <c r="E83" s="51"/>
      <c r="F83" s="51" t="s">
        <v>164</v>
      </c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HW83">
        <v>6</v>
      </c>
      <c r="HX83" s="1" t="s">
        <v>176</v>
      </c>
      <c r="HY83" s="1" t="s">
        <v>200</v>
      </c>
    </row>
    <row r="84" spans="1:233" x14ac:dyDescent="0.2">
      <c r="A84" s="50" t="str">
        <f t="shared" si="4"/>
        <v/>
      </c>
      <c r="B84" s="51" t="str">
        <f t="shared" si="5"/>
        <v/>
      </c>
      <c r="C84" s="51" t="str">
        <f t="shared" si="6"/>
        <v/>
      </c>
      <c r="D84" s="51" t="str">
        <f t="shared" si="7"/>
        <v/>
      </c>
      <c r="E84" s="51"/>
      <c r="F84" s="51" t="s">
        <v>164</v>
      </c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HW84">
        <v>6</v>
      </c>
      <c r="HX84" s="1" t="s">
        <v>178</v>
      </c>
      <c r="HY84" s="1" t="s">
        <v>5</v>
      </c>
    </row>
    <row r="85" spans="1:233" x14ac:dyDescent="0.2">
      <c r="A85" s="50" t="str">
        <f t="shared" si="4"/>
        <v/>
      </c>
      <c r="B85" s="51" t="str">
        <f t="shared" si="5"/>
        <v/>
      </c>
      <c r="C85" s="51" t="str">
        <f t="shared" si="6"/>
        <v/>
      </c>
      <c r="D85" s="51" t="str">
        <f t="shared" si="7"/>
        <v/>
      </c>
      <c r="E85" s="51"/>
      <c r="F85" s="51" t="s">
        <v>164</v>
      </c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HW85">
        <v>6</v>
      </c>
      <c r="HX85" s="1" t="s">
        <v>179</v>
      </c>
      <c r="HY85" s="1" t="s">
        <v>5</v>
      </c>
    </row>
    <row r="86" spans="1:233" x14ac:dyDescent="0.2">
      <c r="A86" s="50" t="str">
        <f t="shared" si="4"/>
        <v/>
      </c>
      <c r="B86" s="51" t="str">
        <f t="shared" si="5"/>
        <v/>
      </c>
      <c r="C86" s="51" t="str">
        <f t="shared" si="6"/>
        <v/>
      </c>
      <c r="D86" s="51" t="str">
        <f t="shared" si="7"/>
        <v/>
      </c>
      <c r="E86" s="51"/>
      <c r="F86" s="51" t="s">
        <v>164</v>
      </c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HW86">
        <v>6</v>
      </c>
      <c r="HX86" s="1" t="s">
        <v>180</v>
      </c>
      <c r="HY86" s="1" t="s">
        <v>5</v>
      </c>
    </row>
    <row r="87" spans="1:233" x14ac:dyDescent="0.2">
      <c r="A87" s="50" t="str">
        <f t="shared" si="4"/>
        <v/>
      </c>
      <c r="B87" s="51" t="str">
        <f t="shared" si="5"/>
        <v/>
      </c>
      <c r="C87" s="51" t="str">
        <f t="shared" si="6"/>
        <v/>
      </c>
      <c r="D87" s="51" t="str">
        <f t="shared" si="7"/>
        <v/>
      </c>
      <c r="E87" s="51"/>
      <c r="F87" s="51" t="s">
        <v>164</v>
      </c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HW87">
        <v>6</v>
      </c>
      <c r="HX87" s="1" t="s">
        <v>146</v>
      </c>
      <c r="HY87" s="1" t="s">
        <v>56</v>
      </c>
    </row>
    <row r="88" spans="1:233" x14ac:dyDescent="0.2">
      <c r="A88" s="50" t="str">
        <f t="shared" si="4"/>
        <v/>
      </c>
      <c r="B88" s="51" t="str">
        <f t="shared" si="5"/>
        <v/>
      </c>
      <c r="C88" s="51" t="str">
        <f t="shared" si="6"/>
        <v/>
      </c>
      <c r="D88" s="51" t="str">
        <f t="shared" si="7"/>
        <v/>
      </c>
      <c r="E88" s="51"/>
      <c r="F88" s="51" t="s">
        <v>164</v>
      </c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HW88">
        <v>6</v>
      </c>
      <c r="HX88" s="1" t="s">
        <v>181</v>
      </c>
      <c r="HY88" s="1" t="s">
        <v>197</v>
      </c>
    </row>
    <row r="89" spans="1:233" x14ac:dyDescent="0.2">
      <c r="A89" s="50" t="str">
        <f t="shared" si="4"/>
        <v/>
      </c>
      <c r="B89" s="51" t="str">
        <f t="shared" si="5"/>
        <v/>
      </c>
      <c r="C89" s="51" t="str">
        <f t="shared" si="6"/>
        <v/>
      </c>
      <c r="D89" s="51" t="str">
        <f t="shared" si="7"/>
        <v/>
      </c>
      <c r="E89" s="51"/>
      <c r="F89" s="51" t="s">
        <v>164</v>
      </c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HW89">
        <v>6</v>
      </c>
      <c r="HX89" s="1" t="s">
        <v>182</v>
      </c>
      <c r="HY89" s="1" t="s">
        <v>5</v>
      </c>
    </row>
    <row r="90" spans="1:233" x14ac:dyDescent="0.2">
      <c r="A90" s="50" t="str">
        <f t="shared" si="4"/>
        <v/>
      </c>
      <c r="B90" s="51" t="str">
        <f t="shared" si="5"/>
        <v/>
      </c>
      <c r="C90" s="51" t="str">
        <f t="shared" si="6"/>
        <v/>
      </c>
      <c r="D90" s="51" t="str">
        <f t="shared" si="7"/>
        <v/>
      </c>
      <c r="E90" s="51"/>
      <c r="F90" s="51" t="s">
        <v>164</v>
      </c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HW90">
        <v>6</v>
      </c>
      <c r="HX90" s="1" t="s">
        <v>184</v>
      </c>
      <c r="HY90" s="1" t="s">
        <v>5</v>
      </c>
    </row>
    <row r="91" spans="1:233" x14ac:dyDescent="0.2">
      <c r="A91" s="50" t="str">
        <f t="shared" si="4"/>
        <v/>
      </c>
      <c r="B91" s="51" t="str">
        <f t="shared" si="5"/>
        <v/>
      </c>
      <c r="C91" s="51" t="str">
        <f t="shared" si="6"/>
        <v/>
      </c>
      <c r="D91" s="51" t="str">
        <f t="shared" si="7"/>
        <v/>
      </c>
      <c r="E91" s="51"/>
      <c r="F91" s="51" t="s">
        <v>164</v>
      </c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HW91">
        <v>6</v>
      </c>
      <c r="HX91" s="1" t="s">
        <v>185</v>
      </c>
      <c r="HY91" s="1" t="s">
        <v>16</v>
      </c>
    </row>
    <row r="92" spans="1:233" x14ac:dyDescent="0.2">
      <c r="A92" s="50" t="str">
        <f t="shared" si="4"/>
        <v/>
      </c>
      <c r="B92" s="51" t="str">
        <f t="shared" si="5"/>
        <v/>
      </c>
      <c r="C92" s="51" t="str">
        <f t="shared" si="6"/>
        <v/>
      </c>
      <c r="D92" s="51" t="str">
        <f t="shared" si="7"/>
        <v/>
      </c>
      <c r="E92" s="51"/>
      <c r="F92" s="51" t="s">
        <v>164</v>
      </c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HW92">
        <v>6</v>
      </c>
      <c r="HX92" s="1" t="s">
        <v>186</v>
      </c>
      <c r="HY92" s="1" t="s">
        <v>4</v>
      </c>
    </row>
    <row r="93" spans="1:233" x14ac:dyDescent="0.2">
      <c r="A93" s="50" t="str">
        <f t="shared" si="4"/>
        <v/>
      </c>
      <c r="B93" s="51" t="str">
        <f t="shared" si="5"/>
        <v/>
      </c>
      <c r="C93" s="51" t="str">
        <f t="shared" si="6"/>
        <v/>
      </c>
      <c r="D93" s="51" t="str">
        <f t="shared" si="7"/>
        <v/>
      </c>
      <c r="E93" s="51"/>
      <c r="F93" s="51" t="s">
        <v>164</v>
      </c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HW93">
        <v>6</v>
      </c>
      <c r="HX93" s="1" t="s">
        <v>187</v>
      </c>
      <c r="HY93" s="1" t="s">
        <v>4</v>
      </c>
    </row>
    <row r="94" spans="1:233" x14ac:dyDescent="0.2">
      <c r="A94" s="50" t="str">
        <f t="shared" si="4"/>
        <v/>
      </c>
      <c r="B94" s="51" t="str">
        <f t="shared" si="5"/>
        <v/>
      </c>
      <c r="C94" s="51" t="str">
        <f t="shared" si="6"/>
        <v/>
      </c>
      <c r="D94" s="51" t="str">
        <f t="shared" si="7"/>
        <v/>
      </c>
      <c r="E94" s="51"/>
      <c r="F94" s="51" t="s">
        <v>164</v>
      </c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HW94">
        <v>6</v>
      </c>
      <c r="HX94" s="1" t="s">
        <v>188</v>
      </c>
      <c r="HY94" s="1" t="s">
        <v>81</v>
      </c>
    </row>
    <row r="95" spans="1:233" x14ac:dyDescent="0.2">
      <c r="A95" s="50" t="str">
        <f t="shared" si="4"/>
        <v/>
      </c>
      <c r="B95" s="51" t="str">
        <f t="shared" si="5"/>
        <v/>
      </c>
      <c r="C95" s="51" t="str">
        <f t="shared" si="6"/>
        <v/>
      </c>
      <c r="D95" s="51" t="str">
        <f t="shared" si="7"/>
        <v/>
      </c>
      <c r="E95" s="51"/>
      <c r="F95" s="51" t="s">
        <v>164</v>
      </c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</row>
    <row r="96" spans="1:233" x14ac:dyDescent="0.2">
      <c r="A96" s="50" t="str">
        <f t="shared" si="4"/>
        <v/>
      </c>
      <c r="B96" s="51" t="str">
        <f t="shared" si="5"/>
        <v/>
      </c>
      <c r="C96" s="51" t="str">
        <f t="shared" si="6"/>
        <v/>
      </c>
      <c r="D96" s="51" t="str">
        <f t="shared" si="7"/>
        <v/>
      </c>
      <c r="E96" s="51"/>
      <c r="F96" s="51" t="s">
        <v>164</v>
      </c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</row>
    <row r="97" spans="1:22" x14ac:dyDescent="0.2">
      <c r="A97" s="50" t="str">
        <f t="shared" si="4"/>
        <v/>
      </c>
      <c r="B97" s="51" t="str">
        <f t="shared" si="5"/>
        <v/>
      </c>
      <c r="C97" s="51" t="str">
        <f t="shared" si="6"/>
        <v/>
      </c>
      <c r="D97" s="51" t="str">
        <f t="shared" si="7"/>
        <v/>
      </c>
      <c r="E97" s="51"/>
      <c r="F97" s="51" t="s">
        <v>164</v>
      </c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</row>
    <row r="98" spans="1:22" x14ac:dyDescent="0.2">
      <c r="A98" s="50" t="str">
        <f t="shared" si="4"/>
        <v/>
      </c>
      <c r="B98" s="51" t="str">
        <f t="shared" si="5"/>
        <v/>
      </c>
      <c r="C98" s="51" t="str">
        <f t="shared" si="6"/>
        <v/>
      </c>
      <c r="D98" s="51" t="str">
        <f t="shared" si="7"/>
        <v/>
      </c>
      <c r="E98" s="51"/>
      <c r="F98" s="51" t="s">
        <v>164</v>
      </c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</row>
    <row r="99" spans="1:22" x14ac:dyDescent="0.2">
      <c r="A99" s="50" t="str">
        <f t="shared" si="4"/>
        <v/>
      </c>
      <c r="B99" s="51" t="str">
        <f t="shared" si="5"/>
        <v/>
      </c>
      <c r="C99" s="51" t="str">
        <f t="shared" si="6"/>
        <v/>
      </c>
      <c r="D99" s="51" t="str">
        <f t="shared" si="7"/>
        <v/>
      </c>
      <c r="E99" s="51"/>
      <c r="F99" s="51" t="s">
        <v>164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</row>
    <row r="100" spans="1:22" x14ac:dyDescent="0.2">
      <c r="A100" s="50" t="str">
        <f t="shared" si="4"/>
        <v/>
      </c>
      <c r="B100" s="51" t="str">
        <f t="shared" si="5"/>
        <v/>
      </c>
      <c r="C100" s="51" t="str">
        <f t="shared" si="6"/>
        <v/>
      </c>
      <c r="D100" s="51" t="str">
        <f t="shared" si="7"/>
        <v/>
      </c>
      <c r="E100" s="51"/>
      <c r="F100" s="51" t="s">
        <v>164</v>
      </c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</row>
    <row r="101" spans="1:22" x14ac:dyDescent="0.2">
      <c r="A101" s="50" t="str">
        <f t="shared" si="4"/>
        <v/>
      </c>
      <c r="B101" s="51" t="str">
        <f t="shared" si="5"/>
        <v/>
      </c>
      <c r="C101" s="51" t="str">
        <f t="shared" si="6"/>
        <v/>
      </c>
      <c r="D101" s="51" t="str">
        <f t="shared" si="7"/>
        <v/>
      </c>
      <c r="E101" s="51"/>
      <c r="F101" s="51" t="s">
        <v>164</v>
      </c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</row>
    <row r="102" spans="1:22" x14ac:dyDescent="0.2">
      <c r="A102" s="50" t="str">
        <f t="shared" si="4"/>
        <v/>
      </c>
      <c r="B102" s="51" t="str">
        <f t="shared" si="5"/>
        <v/>
      </c>
      <c r="C102" s="51" t="str">
        <f t="shared" si="6"/>
        <v/>
      </c>
      <c r="D102" s="51" t="str">
        <f t="shared" si="7"/>
        <v/>
      </c>
      <c r="E102" s="51"/>
      <c r="F102" s="51" t="s">
        <v>164</v>
      </c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</row>
    <row r="103" spans="1:22" x14ac:dyDescent="0.2">
      <c r="A103" s="50" t="str">
        <f t="shared" si="4"/>
        <v/>
      </c>
      <c r="B103" s="51" t="str">
        <f t="shared" si="5"/>
        <v/>
      </c>
      <c r="C103" s="51" t="str">
        <f t="shared" si="6"/>
        <v/>
      </c>
      <c r="D103" s="51" t="str">
        <f t="shared" si="7"/>
        <v/>
      </c>
      <c r="E103" s="51"/>
      <c r="F103" s="51" t="s">
        <v>164</v>
      </c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</row>
    <row r="104" spans="1:22" x14ac:dyDescent="0.2">
      <c r="A104" s="50" t="str">
        <f t="shared" si="4"/>
        <v/>
      </c>
      <c r="B104" s="51" t="str">
        <f t="shared" si="5"/>
        <v/>
      </c>
      <c r="C104" s="51" t="str">
        <f t="shared" si="6"/>
        <v/>
      </c>
      <c r="D104" s="51" t="str">
        <f t="shared" si="7"/>
        <v/>
      </c>
      <c r="E104" s="51"/>
      <c r="F104" s="51" t="s">
        <v>164</v>
      </c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</row>
    <row r="105" spans="1:22" x14ac:dyDescent="0.2">
      <c r="A105" s="50" t="str">
        <f t="shared" si="4"/>
        <v/>
      </c>
      <c r="B105" s="51" t="str">
        <f t="shared" si="5"/>
        <v/>
      </c>
      <c r="C105" s="51" t="str">
        <f t="shared" si="6"/>
        <v/>
      </c>
      <c r="D105" s="51" t="str">
        <f t="shared" si="7"/>
        <v/>
      </c>
      <c r="E105" s="51"/>
      <c r="F105" s="51" t="s">
        <v>164</v>
      </c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</row>
    <row r="106" spans="1:22" x14ac:dyDescent="0.2">
      <c r="A106" s="50" t="str">
        <f t="shared" si="4"/>
        <v/>
      </c>
      <c r="B106" s="51" t="str">
        <f t="shared" si="5"/>
        <v/>
      </c>
      <c r="C106" s="51" t="str">
        <f t="shared" si="6"/>
        <v/>
      </c>
      <c r="D106" s="51" t="str">
        <f t="shared" si="7"/>
        <v/>
      </c>
      <c r="E106" s="51"/>
      <c r="F106" s="51" t="s">
        <v>164</v>
      </c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</row>
    <row r="107" spans="1:22" x14ac:dyDescent="0.2">
      <c r="A107" s="50" t="str">
        <f t="shared" si="4"/>
        <v/>
      </c>
      <c r="B107" s="51" t="str">
        <f t="shared" si="5"/>
        <v/>
      </c>
      <c r="C107" s="51" t="str">
        <f t="shared" si="6"/>
        <v/>
      </c>
      <c r="D107" s="51" t="str">
        <f t="shared" si="7"/>
        <v/>
      </c>
      <c r="E107" s="51"/>
      <c r="F107" s="51" t="s">
        <v>164</v>
      </c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</row>
    <row r="108" spans="1:22" x14ac:dyDescent="0.2">
      <c r="A108" s="50" t="str">
        <f t="shared" si="4"/>
        <v/>
      </c>
      <c r="B108" s="51" t="str">
        <f t="shared" si="5"/>
        <v/>
      </c>
      <c r="C108" s="51" t="str">
        <f t="shared" si="6"/>
        <v/>
      </c>
      <c r="D108" s="51" t="str">
        <f t="shared" si="7"/>
        <v/>
      </c>
      <c r="E108" s="51"/>
      <c r="F108" s="51" t="s">
        <v>164</v>
      </c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</row>
    <row r="109" spans="1:22" x14ac:dyDescent="0.2">
      <c r="A109" s="50" t="str">
        <f t="shared" si="4"/>
        <v/>
      </c>
      <c r="B109" s="51" t="str">
        <f t="shared" si="5"/>
        <v/>
      </c>
      <c r="C109" s="51" t="str">
        <f t="shared" si="6"/>
        <v/>
      </c>
      <c r="D109" s="51" t="str">
        <f t="shared" si="7"/>
        <v/>
      </c>
      <c r="E109" s="51"/>
      <c r="F109" s="51" t="s">
        <v>164</v>
      </c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</row>
    <row r="110" spans="1:22" x14ac:dyDescent="0.2">
      <c r="A110" s="50" t="str">
        <f t="shared" si="4"/>
        <v/>
      </c>
      <c r="B110" s="51" t="str">
        <f t="shared" si="5"/>
        <v/>
      </c>
      <c r="C110" s="51" t="str">
        <f t="shared" si="6"/>
        <v/>
      </c>
      <c r="D110" s="51" t="str">
        <f t="shared" si="7"/>
        <v/>
      </c>
      <c r="E110" s="51"/>
      <c r="F110" s="51" t="s">
        <v>164</v>
      </c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</row>
    <row r="111" spans="1:22" x14ac:dyDescent="0.2">
      <c r="A111" s="50" t="str">
        <f t="shared" si="4"/>
        <v/>
      </c>
      <c r="B111" s="51" t="str">
        <f t="shared" si="5"/>
        <v/>
      </c>
      <c r="C111" s="51" t="str">
        <f t="shared" si="6"/>
        <v/>
      </c>
      <c r="D111" s="51" t="str">
        <f t="shared" si="7"/>
        <v/>
      </c>
      <c r="E111" s="51"/>
      <c r="F111" s="51" t="s">
        <v>164</v>
      </c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</row>
    <row r="112" spans="1:22" x14ac:dyDescent="0.2">
      <c r="A112" s="50" t="str">
        <f t="shared" si="4"/>
        <v/>
      </c>
      <c r="B112" s="51" t="str">
        <f t="shared" si="5"/>
        <v/>
      </c>
      <c r="C112" s="51" t="str">
        <f t="shared" si="6"/>
        <v/>
      </c>
      <c r="D112" s="51" t="str">
        <f t="shared" si="7"/>
        <v/>
      </c>
      <c r="E112" s="51"/>
      <c r="F112" s="51" t="s">
        <v>164</v>
      </c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</row>
    <row r="113" spans="1:22" x14ac:dyDescent="0.2">
      <c r="A113" s="50" t="str">
        <f t="shared" si="4"/>
        <v/>
      </c>
      <c r="B113" s="51" t="str">
        <f t="shared" si="5"/>
        <v/>
      </c>
      <c r="C113" s="51" t="str">
        <f t="shared" si="6"/>
        <v/>
      </c>
      <c r="D113" s="51" t="str">
        <f t="shared" si="7"/>
        <v/>
      </c>
      <c r="E113" s="51"/>
      <c r="F113" s="51" t="s">
        <v>164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</row>
    <row r="114" spans="1:22" x14ac:dyDescent="0.2">
      <c r="A114" s="50" t="str">
        <f t="shared" si="4"/>
        <v/>
      </c>
      <c r="B114" s="51" t="str">
        <f t="shared" si="5"/>
        <v/>
      </c>
      <c r="C114" s="51" t="str">
        <f t="shared" si="6"/>
        <v/>
      </c>
      <c r="D114" s="51" t="str">
        <f t="shared" si="7"/>
        <v/>
      </c>
      <c r="E114" s="51"/>
      <c r="F114" s="51" t="s">
        <v>164</v>
      </c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</row>
    <row r="115" spans="1:22" x14ac:dyDescent="0.2">
      <c r="A115" s="50" t="str">
        <f t="shared" si="4"/>
        <v/>
      </c>
      <c r="B115" s="51" t="str">
        <f t="shared" si="5"/>
        <v/>
      </c>
      <c r="C115" s="51" t="str">
        <f t="shared" si="6"/>
        <v/>
      </c>
      <c r="D115" s="51" t="str">
        <f t="shared" si="7"/>
        <v/>
      </c>
      <c r="E115" s="51"/>
      <c r="F115" s="51" t="s">
        <v>164</v>
      </c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</row>
    <row r="116" spans="1:22" x14ac:dyDescent="0.2">
      <c r="A116" s="50" t="str">
        <f t="shared" si="4"/>
        <v/>
      </c>
      <c r="B116" s="51" t="str">
        <f t="shared" si="5"/>
        <v/>
      </c>
      <c r="C116" s="51" t="str">
        <f t="shared" si="6"/>
        <v/>
      </c>
      <c r="D116" s="51" t="str">
        <f t="shared" si="7"/>
        <v/>
      </c>
      <c r="E116" s="51"/>
      <c r="F116" s="51" t="s">
        <v>164</v>
      </c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</row>
    <row r="117" spans="1:22" x14ac:dyDescent="0.2">
      <c r="A117" s="50" t="str">
        <f t="shared" si="4"/>
        <v/>
      </c>
      <c r="B117" s="51" t="str">
        <f t="shared" si="5"/>
        <v/>
      </c>
      <c r="C117" s="51" t="str">
        <f t="shared" si="6"/>
        <v/>
      </c>
      <c r="D117" s="51" t="str">
        <f t="shared" si="7"/>
        <v/>
      </c>
      <c r="E117" s="51"/>
      <c r="F117" s="51" t="s">
        <v>164</v>
      </c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</row>
    <row r="118" spans="1:22" x14ac:dyDescent="0.2">
      <c r="A118" s="50" t="str">
        <f t="shared" si="4"/>
        <v/>
      </c>
      <c r="B118" s="51" t="str">
        <f t="shared" si="5"/>
        <v/>
      </c>
      <c r="C118" s="51" t="str">
        <f t="shared" si="6"/>
        <v/>
      </c>
      <c r="D118" s="51" t="str">
        <f t="shared" si="7"/>
        <v/>
      </c>
      <c r="E118" s="51"/>
      <c r="F118" s="51" t="s">
        <v>164</v>
      </c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</row>
    <row r="119" spans="1:22" x14ac:dyDescent="0.2">
      <c r="A119" s="50" t="str">
        <f t="shared" si="4"/>
        <v/>
      </c>
      <c r="B119" s="51" t="str">
        <f t="shared" si="5"/>
        <v/>
      </c>
      <c r="C119" s="51" t="str">
        <f t="shared" si="6"/>
        <v/>
      </c>
      <c r="D119" s="51" t="str">
        <f t="shared" si="7"/>
        <v/>
      </c>
      <c r="E119" s="51"/>
      <c r="F119" s="51" t="s">
        <v>164</v>
      </c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</row>
    <row r="120" spans="1:22" x14ac:dyDescent="0.2">
      <c r="A120" s="50" t="str">
        <f t="shared" si="4"/>
        <v/>
      </c>
      <c r="B120" s="51" t="str">
        <f t="shared" si="5"/>
        <v/>
      </c>
      <c r="C120" s="51" t="str">
        <f t="shared" si="6"/>
        <v/>
      </c>
      <c r="D120" s="51" t="str">
        <f t="shared" si="7"/>
        <v/>
      </c>
      <c r="E120" s="51"/>
      <c r="F120" s="51" t="s">
        <v>164</v>
      </c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</row>
    <row r="121" spans="1:22" x14ac:dyDescent="0.2">
      <c r="A121" s="50" t="str">
        <f t="shared" si="4"/>
        <v/>
      </c>
      <c r="B121" s="51" t="str">
        <f t="shared" si="5"/>
        <v/>
      </c>
      <c r="C121" s="51" t="str">
        <f t="shared" si="6"/>
        <v/>
      </c>
      <c r="D121" s="51" t="str">
        <f t="shared" si="7"/>
        <v/>
      </c>
      <c r="E121" s="51"/>
      <c r="F121" s="51" t="s">
        <v>164</v>
      </c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</row>
    <row r="122" spans="1:22" x14ac:dyDescent="0.2">
      <c r="A122" s="50" t="str">
        <f t="shared" si="4"/>
        <v/>
      </c>
      <c r="B122" s="51" t="str">
        <f t="shared" si="5"/>
        <v/>
      </c>
      <c r="C122" s="51" t="str">
        <f t="shared" si="6"/>
        <v/>
      </c>
      <c r="D122" s="51" t="str">
        <f t="shared" si="7"/>
        <v/>
      </c>
      <c r="E122" s="51"/>
      <c r="F122" s="51" t="s">
        <v>164</v>
      </c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</row>
    <row r="123" spans="1:22" x14ac:dyDescent="0.2">
      <c r="A123" s="50" t="str">
        <f t="shared" si="4"/>
        <v/>
      </c>
      <c r="B123" s="51" t="str">
        <f t="shared" si="5"/>
        <v/>
      </c>
      <c r="C123" s="51" t="str">
        <f t="shared" si="6"/>
        <v/>
      </c>
      <c r="D123" s="51" t="str">
        <f t="shared" si="7"/>
        <v/>
      </c>
      <c r="E123" s="51"/>
      <c r="F123" s="51" t="s">
        <v>164</v>
      </c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</row>
    <row r="124" spans="1:22" x14ac:dyDescent="0.2">
      <c r="A124" s="50" t="str">
        <f t="shared" si="4"/>
        <v/>
      </c>
      <c r="B124" s="51" t="str">
        <f t="shared" si="5"/>
        <v/>
      </c>
      <c r="C124" s="51" t="str">
        <f t="shared" si="6"/>
        <v/>
      </c>
      <c r="D124" s="51" t="str">
        <f t="shared" si="7"/>
        <v/>
      </c>
      <c r="E124" s="51"/>
      <c r="F124" s="51" t="s">
        <v>164</v>
      </c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</row>
    <row r="125" spans="1:22" x14ac:dyDescent="0.2">
      <c r="A125" s="50" t="str">
        <f t="shared" si="4"/>
        <v/>
      </c>
      <c r="B125" s="51" t="str">
        <f t="shared" si="5"/>
        <v/>
      </c>
      <c r="C125" s="51" t="str">
        <f t="shared" si="6"/>
        <v/>
      </c>
      <c r="D125" s="51" t="str">
        <f t="shared" si="7"/>
        <v/>
      </c>
      <c r="E125" s="51"/>
      <c r="F125" s="51" t="s">
        <v>164</v>
      </c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</row>
    <row r="126" spans="1:22" x14ac:dyDescent="0.2">
      <c r="A126" s="50" t="str">
        <f t="shared" si="4"/>
        <v/>
      </c>
      <c r="B126" s="51" t="str">
        <f t="shared" si="5"/>
        <v/>
      </c>
      <c r="C126" s="51" t="str">
        <f t="shared" si="6"/>
        <v/>
      </c>
      <c r="D126" s="51" t="str">
        <f t="shared" si="7"/>
        <v/>
      </c>
      <c r="E126" s="51"/>
      <c r="F126" s="51" t="s">
        <v>164</v>
      </c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</row>
    <row r="127" spans="1:22" x14ac:dyDescent="0.2">
      <c r="A127" s="50" t="str">
        <f t="shared" si="4"/>
        <v/>
      </c>
      <c r="B127" s="51" t="str">
        <f t="shared" si="5"/>
        <v/>
      </c>
      <c r="C127" s="51" t="str">
        <f t="shared" si="6"/>
        <v/>
      </c>
      <c r="D127" s="51" t="str">
        <f t="shared" si="7"/>
        <v/>
      </c>
      <c r="E127" s="51"/>
      <c r="F127" s="51" t="s">
        <v>164</v>
      </c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</row>
    <row r="128" spans="1:22" x14ac:dyDescent="0.2">
      <c r="A128" s="50" t="str">
        <f t="shared" si="4"/>
        <v/>
      </c>
      <c r="B128" s="51" t="str">
        <f t="shared" si="5"/>
        <v/>
      </c>
      <c r="C128" s="51" t="str">
        <f t="shared" si="6"/>
        <v/>
      </c>
      <c r="D128" s="51" t="str">
        <f t="shared" si="7"/>
        <v/>
      </c>
      <c r="E128" s="51"/>
      <c r="F128" s="51" t="s">
        <v>164</v>
      </c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</row>
    <row r="129" spans="1:22" x14ac:dyDescent="0.2">
      <c r="A129" s="50" t="str">
        <f t="shared" si="4"/>
        <v/>
      </c>
      <c r="B129" s="51" t="str">
        <f t="shared" si="5"/>
        <v/>
      </c>
      <c r="C129" s="51" t="str">
        <f t="shared" si="6"/>
        <v/>
      </c>
      <c r="D129" s="51" t="str">
        <f t="shared" si="7"/>
        <v/>
      </c>
      <c r="E129" s="51"/>
      <c r="F129" s="51" t="s">
        <v>164</v>
      </c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</row>
    <row r="130" spans="1:22" x14ac:dyDescent="0.2">
      <c r="A130" s="50" t="str">
        <f t="shared" si="4"/>
        <v/>
      </c>
      <c r="B130" s="51" t="str">
        <f t="shared" si="5"/>
        <v/>
      </c>
      <c r="C130" s="51" t="str">
        <f t="shared" si="6"/>
        <v/>
      </c>
      <c r="D130" s="51" t="str">
        <f t="shared" si="7"/>
        <v/>
      </c>
      <c r="E130" s="51"/>
      <c r="F130" s="51" t="s">
        <v>164</v>
      </c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</row>
    <row r="131" spans="1:22" x14ac:dyDescent="0.2">
      <c r="A131" s="50" t="str">
        <f t="shared" si="4"/>
        <v/>
      </c>
      <c r="B131" s="51" t="str">
        <f t="shared" si="5"/>
        <v/>
      </c>
      <c r="C131" s="51" t="str">
        <f t="shared" si="6"/>
        <v/>
      </c>
      <c r="D131" s="51" t="str">
        <f t="shared" si="7"/>
        <v/>
      </c>
      <c r="E131" s="51"/>
      <c r="F131" s="51" t="s">
        <v>164</v>
      </c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</row>
    <row r="132" spans="1:22" x14ac:dyDescent="0.2">
      <c r="A132" s="50" t="str">
        <f t="shared" si="4"/>
        <v/>
      </c>
      <c r="B132" s="51" t="str">
        <f t="shared" si="5"/>
        <v/>
      </c>
      <c r="C132" s="51" t="str">
        <f t="shared" si="6"/>
        <v/>
      </c>
      <c r="D132" s="51" t="str">
        <f t="shared" si="7"/>
        <v/>
      </c>
      <c r="E132" s="51"/>
      <c r="F132" s="51" t="s">
        <v>164</v>
      </c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</row>
    <row r="133" spans="1:22" x14ac:dyDescent="0.2">
      <c r="A133" s="50" t="str">
        <f t="shared" si="4"/>
        <v/>
      </c>
      <c r="B133" s="51" t="str">
        <f t="shared" si="5"/>
        <v/>
      </c>
      <c r="C133" s="51" t="str">
        <f t="shared" si="6"/>
        <v/>
      </c>
      <c r="D133" s="51" t="str">
        <f t="shared" si="7"/>
        <v/>
      </c>
      <c r="E133" s="51"/>
      <c r="F133" s="51" t="s">
        <v>164</v>
      </c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</row>
    <row r="134" spans="1:22" x14ac:dyDescent="0.2">
      <c r="A134" s="50" t="str">
        <f t="shared" si="4"/>
        <v/>
      </c>
      <c r="B134" s="51" t="str">
        <f t="shared" si="5"/>
        <v/>
      </c>
      <c r="C134" s="51" t="str">
        <f t="shared" si="6"/>
        <v/>
      </c>
      <c r="D134" s="51" t="str">
        <f t="shared" si="7"/>
        <v/>
      </c>
      <c r="E134" s="51"/>
      <c r="F134" s="51" t="s">
        <v>164</v>
      </c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</row>
    <row r="135" spans="1:22" x14ac:dyDescent="0.2">
      <c r="A135" s="50" t="str">
        <f t="shared" si="4"/>
        <v/>
      </c>
      <c r="B135" s="51" t="str">
        <f t="shared" si="5"/>
        <v/>
      </c>
      <c r="C135" s="51" t="str">
        <f t="shared" si="6"/>
        <v/>
      </c>
      <c r="D135" s="51" t="str">
        <f t="shared" si="7"/>
        <v/>
      </c>
      <c r="E135" s="51"/>
      <c r="F135" s="51" t="s">
        <v>164</v>
      </c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</row>
    <row r="136" spans="1:22" x14ac:dyDescent="0.2">
      <c r="A136" s="50" t="str">
        <f t="shared" si="4"/>
        <v/>
      </c>
      <c r="B136" s="51" t="str">
        <f t="shared" si="5"/>
        <v/>
      </c>
      <c r="C136" s="51" t="str">
        <f t="shared" si="6"/>
        <v/>
      </c>
      <c r="D136" s="51" t="str">
        <f t="shared" si="7"/>
        <v/>
      </c>
      <c r="E136" s="51"/>
      <c r="F136" s="51" t="s">
        <v>164</v>
      </c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</row>
    <row r="137" spans="1:22" x14ac:dyDescent="0.2">
      <c r="A137" s="50" t="str">
        <f t="shared" si="4"/>
        <v/>
      </c>
      <c r="B137" s="51" t="str">
        <f t="shared" si="5"/>
        <v/>
      </c>
      <c r="C137" s="51" t="str">
        <f t="shared" si="6"/>
        <v/>
      </c>
      <c r="D137" s="51" t="str">
        <f t="shared" si="7"/>
        <v/>
      </c>
      <c r="E137" s="51"/>
      <c r="F137" s="51" t="s">
        <v>164</v>
      </c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</row>
    <row r="138" spans="1:22" x14ac:dyDescent="0.2">
      <c r="A138" s="50" t="str">
        <f t="shared" si="4"/>
        <v/>
      </c>
      <c r="B138" s="51" t="str">
        <f t="shared" si="5"/>
        <v/>
      </c>
      <c r="C138" s="51" t="str">
        <f t="shared" si="6"/>
        <v/>
      </c>
      <c r="D138" s="51" t="str">
        <f t="shared" si="7"/>
        <v/>
      </c>
      <c r="E138" s="51"/>
      <c r="F138" s="51" t="s">
        <v>164</v>
      </c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</row>
    <row r="139" spans="1:22" x14ac:dyDescent="0.2">
      <c r="A139" s="50" t="str">
        <f t="shared" si="4"/>
        <v/>
      </c>
      <c r="B139" s="51" t="str">
        <f t="shared" si="5"/>
        <v/>
      </c>
      <c r="C139" s="51" t="str">
        <f t="shared" si="6"/>
        <v/>
      </c>
      <c r="D139" s="51" t="str">
        <f t="shared" si="7"/>
        <v/>
      </c>
      <c r="E139" s="51"/>
      <c r="F139" s="51" t="s">
        <v>164</v>
      </c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</row>
    <row r="140" spans="1:22" x14ac:dyDescent="0.2">
      <c r="A140" s="50" t="str">
        <f t="shared" si="4"/>
        <v/>
      </c>
      <c r="B140" s="51" t="str">
        <f t="shared" si="5"/>
        <v/>
      </c>
      <c r="C140" s="51" t="str">
        <f t="shared" si="6"/>
        <v/>
      </c>
      <c r="D140" s="51" t="str">
        <f t="shared" si="7"/>
        <v/>
      </c>
      <c r="E140" s="51"/>
      <c r="F140" s="51" t="s">
        <v>164</v>
      </c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</row>
    <row r="1001" spans="252:252" ht="25.5" x14ac:dyDescent="0.2">
      <c r="IR1001" s="3" t="s">
        <v>201</v>
      </c>
    </row>
    <row r="1002" spans="252:252" ht="38.25" x14ac:dyDescent="0.2">
      <c r="IR1002" s="3" t="s">
        <v>202</v>
      </c>
    </row>
  </sheetData>
  <phoneticPr fontId="9" type="noConversion"/>
  <pageMargins left="0.75" right="0.75" top="1" bottom="1" header="0.5" footer="0.5"/>
  <pageSetup paperSize="9" orientation="portrait" horizontalDpi="0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8"/>
  <sheetViews>
    <sheetView tabSelected="1" zoomScaleNormal="100" workbookViewId="0">
      <selection activeCell="I15" sqref="I15"/>
    </sheetView>
  </sheetViews>
  <sheetFormatPr defaultRowHeight="12.75" x14ac:dyDescent="0.2"/>
  <cols>
    <col min="1" max="1" width="26.140625" customWidth="1"/>
    <col min="2" max="2" width="51.85546875" customWidth="1"/>
    <col min="3" max="4" width="19.140625" bestFit="1" customWidth="1"/>
    <col min="5" max="5" width="15.85546875" customWidth="1"/>
    <col min="6" max="6" width="15.85546875" bestFit="1" customWidth="1"/>
  </cols>
  <sheetData>
    <row r="1" spans="1:6" ht="23.25" customHeight="1" x14ac:dyDescent="0.2">
      <c r="A1" s="175" t="s">
        <v>203</v>
      </c>
      <c r="B1" s="175"/>
    </row>
    <row r="2" spans="1:6" ht="24.75" customHeight="1" x14ac:dyDescent="0.2">
      <c r="A2" s="177" t="s">
        <v>204</v>
      </c>
      <c r="B2" s="177"/>
      <c r="C2" s="177"/>
      <c r="D2" s="177"/>
      <c r="E2" s="177"/>
      <c r="F2" s="177"/>
    </row>
    <row r="3" spans="1:6" ht="19.5" customHeight="1" x14ac:dyDescent="0.25">
      <c r="A3" s="176" t="s">
        <v>363</v>
      </c>
      <c r="B3" s="176"/>
      <c r="C3" s="176"/>
      <c r="D3" s="176"/>
      <c r="E3" s="176"/>
      <c r="F3" s="176"/>
    </row>
    <row r="4" spans="1:6" ht="31.5" customHeight="1" x14ac:dyDescent="0.2">
      <c r="A4" s="177" t="s">
        <v>364</v>
      </c>
      <c r="B4" s="177"/>
      <c r="C4" s="177"/>
      <c r="D4" s="177"/>
      <c r="E4" s="177"/>
      <c r="F4" s="177"/>
    </row>
    <row r="5" spans="1:6" ht="12" customHeight="1" x14ac:dyDescent="0.2"/>
    <row r="6" spans="1:6" ht="62.25" customHeight="1" x14ac:dyDescent="0.2">
      <c r="A6" s="174" t="s">
        <v>207</v>
      </c>
      <c r="B6" s="174"/>
      <c r="C6" s="142" t="s">
        <v>391</v>
      </c>
      <c r="D6" s="142" t="s">
        <v>392</v>
      </c>
      <c r="E6" s="142" t="s">
        <v>393</v>
      </c>
      <c r="F6" s="142" t="s">
        <v>365</v>
      </c>
    </row>
    <row r="7" spans="1:6" x14ac:dyDescent="0.2">
      <c r="A7" s="172">
        <v>1</v>
      </c>
      <c r="B7" s="173"/>
      <c r="C7" s="143">
        <v>2</v>
      </c>
      <c r="D7" s="143">
        <v>3</v>
      </c>
      <c r="E7" s="143">
        <v>4</v>
      </c>
      <c r="F7" s="143">
        <v>5</v>
      </c>
    </row>
    <row r="8" spans="1:6" ht="20.100000000000001" customHeight="1" x14ac:dyDescent="0.2">
      <c r="A8" s="121" t="s">
        <v>366</v>
      </c>
      <c r="B8" s="122" t="s">
        <v>367</v>
      </c>
      <c r="C8" s="123">
        <v>12573000</v>
      </c>
      <c r="D8" s="123">
        <v>12573000</v>
      </c>
      <c r="E8" s="124">
        <v>3510488.72</v>
      </c>
      <c r="F8" s="124">
        <v>27.920851984411001</v>
      </c>
    </row>
    <row r="9" spans="1:6" ht="15.75" x14ac:dyDescent="0.2">
      <c r="A9" s="125" t="s">
        <v>308</v>
      </c>
      <c r="B9" s="126" t="s">
        <v>368</v>
      </c>
      <c r="C9" s="123">
        <v>12573000</v>
      </c>
      <c r="D9" s="123">
        <v>12573000</v>
      </c>
      <c r="E9" s="124">
        <v>3510488.72</v>
      </c>
      <c r="F9" s="124">
        <v>27.920851984411001</v>
      </c>
    </row>
    <row r="10" spans="1:6" ht="31.5" x14ac:dyDescent="0.2">
      <c r="A10" s="127" t="s">
        <v>369</v>
      </c>
      <c r="B10" s="128" t="s">
        <v>370</v>
      </c>
      <c r="C10" s="123">
        <v>12573000</v>
      </c>
      <c r="D10" s="123">
        <v>12573000</v>
      </c>
      <c r="E10" s="124">
        <v>3510488.72</v>
      </c>
      <c r="F10" s="124">
        <v>27.920851984411001</v>
      </c>
    </row>
    <row r="11" spans="1:6" ht="20.100000000000001" customHeight="1" x14ac:dyDescent="0.2">
      <c r="A11" s="129" t="s">
        <v>371</v>
      </c>
      <c r="B11" s="130" t="s">
        <v>372</v>
      </c>
      <c r="C11" s="123">
        <v>11970000</v>
      </c>
      <c r="D11" s="123">
        <v>11970000</v>
      </c>
      <c r="E11" s="124">
        <v>3510488.72</v>
      </c>
      <c r="F11" s="124">
        <v>29.327391144528001</v>
      </c>
    </row>
    <row r="12" spans="1:6" ht="20.100000000000001" customHeight="1" x14ac:dyDescent="0.2">
      <c r="A12" s="131" t="s">
        <v>373</v>
      </c>
      <c r="B12" s="132" t="s">
        <v>374</v>
      </c>
      <c r="C12" s="133">
        <v>11970000</v>
      </c>
      <c r="D12" s="133">
        <v>11970000</v>
      </c>
      <c r="E12" s="134">
        <v>3510488.72</v>
      </c>
      <c r="F12" s="134">
        <v>29.327391144528001</v>
      </c>
    </row>
    <row r="13" spans="1:6" ht="20.100000000000001" customHeight="1" x14ac:dyDescent="0.2">
      <c r="A13" s="141" t="s">
        <v>234</v>
      </c>
      <c r="B13" s="130" t="s">
        <v>235</v>
      </c>
      <c r="C13" s="123">
        <v>2079300</v>
      </c>
      <c r="D13" s="123">
        <v>2079300</v>
      </c>
      <c r="E13" s="124">
        <v>986860</v>
      </c>
      <c r="F13" s="124">
        <v>47.461164815082</v>
      </c>
    </row>
    <row r="14" spans="1:6" ht="20.100000000000001" customHeight="1" x14ac:dyDescent="0.2">
      <c r="A14" s="136" t="s">
        <v>238</v>
      </c>
      <c r="B14" s="132" t="s">
        <v>239</v>
      </c>
      <c r="C14" s="137"/>
      <c r="D14" s="137"/>
      <c r="E14" s="138">
        <v>794343.08</v>
      </c>
      <c r="F14" s="137"/>
    </row>
    <row r="15" spans="1:6" ht="20.100000000000001" customHeight="1" x14ac:dyDescent="0.2">
      <c r="A15" s="136" t="s">
        <v>240</v>
      </c>
      <c r="B15" s="132" t="s">
        <v>241</v>
      </c>
      <c r="C15" s="137"/>
      <c r="D15" s="137"/>
      <c r="E15" s="138">
        <v>19464.55</v>
      </c>
      <c r="F15" s="137"/>
    </row>
    <row r="16" spans="1:6" ht="20.100000000000001" customHeight="1" x14ac:dyDescent="0.2">
      <c r="A16" s="136" t="s">
        <v>242</v>
      </c>
      <c r="B16" s="132" t="s">
        <v>243</v>
      </c>
      <c r="C16" s="137"/>
      <c r="D16" s="137"/>
      <c r="E16" s="138">
        <v>13677.33</v>
      </c>
      <c r="F16" s="137"/>
    </row>
    <row r="17" spans="1:6" ht="20.100000000000001" customHeight="1" x14ac:dyDescent="0.2">
      <c r="A17" s="136" t="s">
        <v>246</v>
      </c>
      <c r="B17" s="132" t="s">
        <v>245</v>
      </c>
      <c r="C17" s="137"/>
      <c r="D17" s="137"/>
      <c r="E17" s="138">
        <v>22840.07</v>
      </c>
      <c r="F17" s="137"/>
    </row>
    <row r="18" spans="1:6" ht="20.100000000000001" customHeight="1" x14ac:dyDescent="0.2">
      <c r="A18" s="136" t="s">
        <v>249</v>
      </c>
      <c r="B18" s="132" t="s">
        <v>250</v>
      </c>
      <c r="C18" s="137"/>
      <c r="D18" s="137"/>
      <c r="E18" s="138">
        <v>136534.97</v>
      </c>
      <c r="F18" s="137"/>
    </row>
    <row r="19" spans="1:6" ht="20.100000000000001" customHeight="1" x14ac:dyDescent="0.2">
      <c r="A19" s="141" t="s">
        <v>251</v>
      </c>
      <c r="B19" s="130" t="s">
        <v>252</v>
      </c>
      <c r="C19" s="123">
        <v>9361510</v>
      </c>
      <c r="D19" s="123">
        <v>9361510</v>
      </c>
      <c r="E19" s="124">
        <v>2175153.75</v>
      </c>
      <c r="F19" s="124">
        <v>23.2350737220812</v>
      </c>
    </row>
    <row r="20" spans="1:6" ht="20.100000000000001" customHeight="1" x14ac:dyDescent="0.2">
      <c r="A20" s="136" t="s">
        <v>255</v>
      </c>
      <c r="B20" s="132" t="s">
        <v>256</v>
      </c>
      <c r="C20" s="137"/>
      <c r="D20" s="137"/>
      <c r="E20" s="138">
        <v>18165.599999999999</v>
      </c>
      <c r="F20" s="137"/>
    </row>
    <row r="21" spans="1:6" ht="27" customHeight="1" x14ac:dyDescent="0.2">
      <c r="A21" s="136" t="s">
        <v>257</v>
      </c>
      <c r="B21" s="132" t="s">
        <v>258</v>
      </c>
      <c r="C21" s="137"/>
      <c r="D21" s="137"/>
      <c r="E21" s="138">
        <v>12398.57</v>
      </c>
      <c r="F21" s="137"/>
    </row>
    <row r="22" spans="1:6" ht="20.100000000000001" customHeight="1" x14ac:dyDescent="0.2">
      <c r="A22" s="136" t="s">
        <v>259</v>
      </c>
      <c r="B22" s="132" t="s">
        <v>260</v>
      </c>
      <c r="C22" s="137"/>
      <c r="D22" s="137"/>
      <c r="E22" s="138">
        <v>5571.38</v>
      </c>
      <c r="F22" s="137"/>
    </row>
    <row r="23" spans="1:6" ht="20.100000000000001" customHeight="1" x14ac:dyDescent="0.2">
      <c r="A23" s="136" t="s">
        <v>263</v>
      </c>
      <c r="B23" s="132" t="s">
        <v>264</v>
      </c>
      <c r="C23" s="137"/>
      <c r="D23" s="137"/>
      <c r="E23" s="138">
        <v>3321.73</v>
      </c>
      <c r="F23" s="137"/>
    </row>
    <row r="24" spans="1:6" ht="20.100000000000001" customHeight="1" x14ac:dyDescent="0.2">
      <c r="A24" s="136" t="s">
        <v>265</v>
      </c>
      <c r="B24" s="132" t="s">
        <v>266</v>
      </c>
      <c r="C24" s="137"/>
      <c r="D24" s="137"/>
      <c r="E24" s="138">
        <v>100749.23</v>
      </c>
      <c r="F24" s="137"/>
    </row>
    <row r="25" spans="1:6" ht="20.100000000000001" customHeight="1" x14ac:dyDescent="0.2">
      <c r="A25" s="136" t="s">
        <v>267</v>
      </c>
      <c r="B25" s="132" t="s">
        <v>268</v>
      </c>
      <c r="C25" s="137"/>
      <c r="D25" s="137"/>
      <c r="E25" s="138">
        <v>99387.89</v>
      </c>
      <c r="F25" s="137"/>
    </row>
    <row r="26" spans="1:6" ht="29.25" customHeight="1" x14ac:dyDescent="0.2">
      <c r="A26" s="136" t="s">
        <v>269</v>
      </c>
      <c r="B26" s="132" t="s">
        <v>270</v>
      </c>
      <c r="C26" s="137"/>
      <c r="D26" s="137"/>
      <c r="E26" s="138">
        <v>233600.8</v>
      </c>
      <c r="F26" s="137"/>
    </row>
    <row r="27" spans="1:6" ht="20.100000000000001" customHeight="1" x14ac:dyDescent="0.2">
      <c r="A27" s="136" t="s">
        <v>273</v>
      </c>
      <c r="B27" s="132" t="s">
        <v>274</v>
      </c>
      <c r="C27" s="137"/>
      <c r="D27" s="137"/>
      <c r="E27" s="138">
        <v>1662.79</v>
      </c>
      <c r="F27" s="137"/>
    </row>
    <row r="28" spans="1:6" ht="20.100000000000001" customHeight="1" x14ac:dyDescent="0.2">
      <c r="A28" s="136" t="s">
        <v>277</v>
      </c>
      <c r="B28" s="132" t="s">
        <v>278</v>
      </c>
      <c r="C28" s="137"/>
      <c r="D28" s="137"/>
      <c r="E28" s="138">
        <v>14203.54</v>
      </c>
      <c r="F28" s="137"/>
    </row>
    <row r="29" spans="1:6" ht="20.100000000000001" customHeight="1" x14ac:dyDescent="0.2">
      <c r="A29" s="136" t="s">
        <v>279</v>
      </c>
      <c r="B29" s="132" t="s">
        <v>280</v>
      </c>
      <c r="C29" s="137"/>
      <c r="D29" s="137"/>
      <c r="E29" s="138">
        <v>194633.87</v>
      </c>
      <c r="F29" s="137"/>
    </row>
    <row r="30" spans="1:6" ht="20.100000000000001" customHeight="1" x14ac:dyDescent="0.2">
      <c r="A30" s="136" t="s">
        <v>281</v>
      </c>
      <c r="B30" s="132" t="s">
        <v>282</v>
      </c>
      <c r="C30" s="137"/>
      <c r="D30" s="137"/>
      <c r="E30" s="138">
        <v>3647.15</v>
      </c>
      <c r="F30" s="137"/>
    </row>
    <row r="31" spans="1:6" ht="20.100000000000001" customHeight="1" x14ac:dyDescent="0.2">
      <c r="A31" s="136" t="s">
        <v>283</v>
      </c>
      <c r="B31" s="132" t="s">
        <v>284</v>
      </c>
      <c r="C31" s="137"/>
      <c r="D31" s="137"/>
      <c r="E31" s="138">
        <v>5183</v>
      </c>
      <c r="F31" s="137"/>
    </row>
    <row r="32" spans="1:6" ht="20.100000000000001" customHeight="1" x14ac:dyDescent="0.2">
      <c r="A32" s="136" t="s">
        <v>285</v>
      </c>
      <c r="B32" s="132" t="s">
        <v>286</v>
      </c>
      <c r="C32" s="137"/>
      <c r="D32" s="137"/>
      <c r="E32" s="138">
        <v>114006.57</v>
      </c>
      <c r="F32" s="137"/>
    </row>
    <row r="33" spans="1:6" ht="20.100000000000001" customHeight="1" x14ac:dyDescent="0.2">
      <c r="A33" s="136" t="s">
        <v>287</v>
      </c>
      <c r="B33" s="132" t="s">
        <v>288</v>
      </c>
      <c r="C33" s="137"/>
      <c r="D33" s="137"/>
      <c r="E33" s="138">
        <v>1185893.71</v>
      </c>
      <c r="F33" s="137"/>
    </row>
    <row r="34" spans="1:6" ht="20.100000000000001" customHeight="1" x14ac:dyDescent="0.2">
      <c r="A34" s="136" t="s">
        <v>289</v>
      </c>
      <c r="B34" s="132" t="s">
        <v>290</v>
      </c>
      <c r="C34" s="137"/>
      <c r="D34" s="137"/>
      <c r="E34" s="138">
        <v>54739.6</v>
      </c>
      <c r="F34" s="137"/>
    </row>
    <row r="35" spans="1:6" ht="20.100000000000001" customHeight="1" x14ac:dyDescent="0.2">
      <c r="A35" s="136" t="s">
        <v>291</v>
      </c>
      <c r="B35" s="132" t="s">
        <v>292</v>
      </c>
      <c r="C35" s="137"/>
      <c r="D35" s="137"/>
      <c r="E35" s="138">
        <v>45087.97</v>
      </c>
      <c r="F35" s="137"/>
    </row>
    <row r="36" spans="1:6" ht="20.100000000000001" customHeight="1" x14ac:dyDescent="0.2">
      <c r="A36" s="136" t="s">
        <v>293</v>
      </c>
      <c r="B36" s="132" t="s">
        <v>294</v>
      </c>
      <c r="C36" s="137"/>
      <c r="D36" s="137"/>
      <c r="E36" s="138">
        <v>51004.7</v>
      </c>
      <c r="F36" s="137"/>
    </row>
    <row r="37" spans="1:6" ht="30" customHeight="1" x14ac:dyDescent="0.2">
      <c r="A37" s="136" t="s">
        <v>297</v>
      </c>
      <c r="B37" s="132" t="s">
        <v>298</v>
      </c>
      <c r="C37" s="137"/>
      <c r="D37" s="137"/>
      <c r="E37" s="138">
        <v>12193.93</v>
      </c>
      <c r="F37" s="137"/>
    </row>
    <row r="38" spans="1:6" ht="20.100000000000001" customHeight="1" x14ac:dyDescent="0.2">
      <c r="A38" s="136" t="s">
        <v>299</v>
      </c>
      <c r="B38" s="132" t="s">
        <v>300</v>
      </c>
      <c r="C38" s="137"/>
      <c r="D38" s="137"/>
      <c r="E38" s="138">
        <v>15455.61</v>
      </c>
      <c r="F38" s="137"/>
    </row>
    <row r="39" spans="1:6" ht="20.100000000000001" customHeight="1" x14ac:dyDescent="0.2">
      <c r="A39" s="136" t="s">
        <v>301</v>
      </c>
      <c r="B39" s="132" t="s">
        <v>302</v>
      </c>
      <c r="C39" s="137"/>
      <c r="D39" s="137"/>
      <c r="E39" s="138">
        <v>3123.04</v>
      </c>
      <c r="F39" s="137"/>
    </row>
    <row r="40" spans="1:6" ht="20.100000000000001" customHeight="1" x14ac:dyDescent="0.2">
      <c r="A40" s="136" t="s">
        <v>303</v>
      </c>
      <c r="B40" s="132" t="s">
        <v>304</v>
      </c>
      <c r="C40" s="137"/>
      <c r="D40" s="137"/>
      <c r="E40" s="138">
        <v>560</v>
      </c>
      <c r="F40" s="137"/>
    </row>
    <row r="41" spans="1:6" ht="20.100000000000001" customHeight="1" x14ac:dyDescent="0.2">
      <c r="A41" s="136" t="s">
        <v>305</v>
      </c>
      <c r="B41" s="132" t="s">
        <v>306</v>
      </c>
      <c r="C41" s="137"/>
      <c r="D41" s="137"/>
      <c r="E41" s="138">
        <v>127.44</v>
      </c>
      <c r="F41" s="137"/>
    </row>
    <row r="42" spans="1:6" ht="20.100000000000001" customHeight="1" x14ac:dyDescent="0.2">
      <c r="A42" s="136" t="s">
        <v>307</v>
      </c>
      <c r="B42" s="132" t="s">
        <v>296</v>
      </c>
      <c r="C42" s="137"/>
      <c r="D42" s="137"/>
      <c r="E42" s="138">
        <v>435.63</v>
      </c>
      <c r="F42" s="137"/>
    </row>
    <row r="43" spans="1:6" ht="20.100000000000001" customHeight="1" x14ac:dyDescent="0.2">
      <c r="A43" s="141" t="s">
        <v>308</v>
      </c>
      <c r="B43" s="130" t="s">
        <v>309</v>
      </c>
      <c r="C43" s="123">
        <v>50</v>
      </c>
      <c r="D43" s="123">
        <v>50</v>
      </c>
      <c r="E43" s="124">
        <v>60.77</v>
      </c>
      <c r="F43" s="124">
        <v>121.54</v>
      </c>
    </row>
    <row r="44" spans="1:6" ht="20.100000000000001" customHeight="1" x14ac:dyDescent="0.2">
      <c r="A44" s="136" t="s">
        <v>312</v>
      </c>
      <c r="B44" s="132" t="s">
        <v>313</v>
      </c>
      <c r="C44" s="137"/>
      <c r="D44" s="137"/>
      <c r="E44" s="138">
        <v>60.77</v>
      </c>
      <c r="F44" s="137"/>
    </row>
    <row r="45" spans="1:6" ht="29.25" customHeight="1" x14ac:dyDescent="0.2">
      <c r="A45" s="141" t="s">
        <v>379</v>
      </c>
      <c r="B45" s="130" t="s">
        <v>380</v>
      </c>
      <c r="C45" s="123">
        <v>12500</v>
      </c>
      <c r="D45" s="123">
        <v>12500</v>
      </c>
      <c r="E45" s="140"/>
      <c r="F45" s="140"/>
    </row>
    <row r="46" spans="1:6" ht="35.25" customHeight="1" x14ac:dyDescent="0.2">
      <c r="A46" s="141" t="s">
        <v>315</v>
      </c>
      <c r="B46" s="130" t="s">
        <v>316</v>
      </c>
      <c r="C46" s="123">
        <v>516640</v>
      </c>
      <c r="D46" s="123">
        <v>516640</v>
      </c>
      <c r="E46" s="124">
        <v>348414.2</v>
      </c>
      <c r="F46" s="124">
        <v>67.438487147723706</v>
      </c>
    </row>
    <row r="47" spans="1:6" ht="20.100000000000001" customHeight="1" x14ac:dyDescent="0.2">
      <c r="A47" s="136" t="s">
        <v>321</v>
      </c>
      <c r="B47" s="132" t="s">
        <v>322</v>
      </c>
      <c r="C47" s="137"/>
      <c r="D47" s="137"/>
      <c r="E47" s="138">
        <v>100</v>
      </c>
      <c r="F47" s="137"/>
    </row>
    <row r="48" spans="1:6" ht="20.100000000000001" customHeight="1" x14ac:dyDescent="0.2">
      <c r="A48" s="136" t="s">
        <v>323</v>
      </c>
      <c r="B48" s="132" t="s">
        <v>324</v>
      </c>
      <c r="C48" s="137"/>
      <c r="D48" s="137"/>
      <c r="E48" s="138">
        <v>292176.7</v>
      </c>
      <c r="F48" s="137"/>
    </row>
    <row r="49" spans="1:6" ht="20.100000000000001" customHeight="1" x14ac:dyDescent="0.2">
      <c r="A49" s="136" t="s">
        <v>381</v>
      </c>
      <c r="B49" s="132" t="s">
        <v>382</v>
      </c>
      <c r="C49" s="137"/>
      <c r="D49" s="137"/>
      <c r="E49" s="138">
        <v>56137.5</v>
      </c>
      <c r="F49" s="137"/>
    </row>
    <row r="50" spans="1:6" ht="31.5" x14ac:dyDescent="0.2">
      <c r="A50" s="129" t="s">
        <v>383</v>
      </c>
      <c r="B50" s="130" t="s">
        <v>384</v>
      </c>
      <c r="C50" s="123">
        <v>97000</v>
      </c>
      <c r="D50" s="123">
        <v>97000</v>
      </c>
      <c r="E50" s="140"/>
      <c r="F50" s="140"/>
    </row>
    <row r="51" spans="1:6" ht="30" x14ac:dyDescent="0.2">
      <c r="A51" s="131" t="s">
        <v>385</v>
      </c>
      <c r="B51" s="132" t="s">
        <v>386</v>
      </c>
      <c r="C51" s="133">
        <v>97000</v>
      </c>
      <c r="D51" s="133">
        <v>97000</v>
      </c>
      <c r="E51" s="139"/>
      <c r="F51" s="139"/>
    </row>
    <row r="52" spans="1:6" ht="20.100000000000001" customHeight="1" x14ac:dyDescent="0.2">
      <c r="A52" s="135" t="s">
        <v>234</v>
      </c>
      <c r="B52" s="132" t="s">
        <v>235</v>
      </c>
      <c r="C52" s="133">
        <v>97000</v>
      </c>
      <c r="D52" s="133">
        <v>97000</v>
      </c>
      <c r="E52" s="139"/>
      <c r="F52" s="139"/>
    </row>
    <row r="53" spans="1:6" ht="47.25" x14ac:dyDescent="0.2">
      <c r="A53" s="129" t="s">
        <v>387</v>
      </c>
      <c r="B53" s="130" t="s">
        <v>388</v>
      </c>
      <c r="C53" s="123">
        <v>506000</v>
      </c>
      <c r="D53" s="123">
        <v>506000</v>
      </c>
      <c r="E53" s="140"/>
      <c r="F53" s="140"/>
    </row>
    <row r="54" spans="1:6" ht="20.100000000000001" customHeight="1" x14ac:dyDescent="0.2">
      <c r="A54" s="131" t="s">
        <v>389</v>
      </c>
      <c r="B54" s="132" t="s">
        <v>390</v>
      </c>
      <c r="C54" s="133">
        <v>506000</v>
      </c>
      <c r="D54" s="133">
        <v>506000</v>
      </c>
      <c r="E54" s="139"/>
      <c r="F54" s="139"/>
    </row>
    <row r="55" spans="1:6" ht="20.100000000000001" customHeight="1" x14ac:dyDescent="0.2">
      <c r="A55" s="135" t="s">
        <v>234</v>
      </c>
      <c r="B55" s="132" t="s">
        <v>235</v>
      </c>
      <c r="C55" s="133">
        <v>150000</v>
      </c>
      <c r="D55" s="133">
        <v>150000</v>
      </c>
      <c r="E55" s="139"/>
      <c r="F55" s="139"/>
    </row>
    <row r="56" spans="1:6" ht="20.100000000000001" customHeight="1" x14ac:dyDescent="0.2">
      <c r="A56" s="135" t="s">
        <v>251</v>
      </c>
      <c r="B56" s="132" t="s">
        <v>252</v>
      </c>
      <c r="C56" s="133">
        <v>277000</v>
      </c>
      <c r="D56" s="133">
        <v>277000</v>
      </c>
      <c r="E56" s="139"/>
      <c r="F56" s="139"/>
    </row>
    <row r="57" spans="1:6" ht="30" x14ac:dyDescent="0.2">
      <c r="A57" s="135" t="s">
        <v>379</v>
      </c>
      <c r="B57" s="132" t="s">
        <v>380</v>
      </c>
      <c r="C57" s="133">
        <v>71000</v>
      </c>
      <c r="D57" s="133">
        <v>71000</v>
      </c>
      <c r="E57" s="139"/>
      <c r="F57" s="139"/>
    </row>
    <row r="58" spans="1:6" ht="30" x14ac:dyDescent="0.2">
      <c r="A58" s="135" t="s">
        <v>315</v>
      </c>
      <c r="B58" s="132" t="s">
        <v>316</v>
      </c>
      <c r="C58" s="133">
        <v>8000</v>
      </c>
      <c r="D58" s="133">
        <v>8000</v>
      </c>
      <c r="E58" s="139"/>
      <c r="F58" s="139"/>
    </row>
  </sheetData>
  <mergeCells count="6">
    <mergeCell ref="A7:B7"/>
    <mergeCell ref="A6:B6"/>
    <mergeCell ref="A1:B1"/>
    <mergeCell ref="A3:F3"/>
    <mergeCell ref="A4:F4"/>
    <mergeCell ref="A2:F2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4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CW2:GX3"/>
  <sheetViews>
    <sheetView workbookViewId="0"/>
  </sheetViews>
  <sheetFormatPr defaultRowHeight="12.75" x14ac:dyDescent="0.2"/>
  <sheetData>
    <row r="2" spans="101:206" x14ac:dyDescent="0.2">
      <c r="CW2">
        <v>0</v>
      </c>
      <c r="EZ2">
        <v>0</v>
      </c>
      <c r="GX2">
        <v>0</v>
      </c>
    </row>
    <row r="3" spans="101:206" x14ac:dyDescent="0.2">
      <c r="CW3">
        <v>8</v>
      </c>
      <c r="EZ3">
        <v>7</v>
      </c>
      <c r="GX3">
        <v>31</v>
      </c>
    </row>
  </sheetData>
  <phoneticPr fontId="9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honeticPr fontId="9" type="noConversion"/>
  <pageMargins left="0.75" right="0.75" top="1" bottom="1" header="0.5" footer="0.5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38"/>
  <sheetViews>
    <sheetView zoomScaleNormal="100" workbookViewId="0">
      <selection activeCell="O16" sqref="O16"/>
    </sheetView>
  </sheetViews>
  <sheetFormatPr defaultRowHeight="12.75" x14ac:dyDescent="0.2"/>
  <cols>
    <col min="5" max="5" width="26" customWidth="1"/>
    <col min="6" max="6" width="19.5703125" style="19" customWidth="1"/>
    <col min="7" max="8" width="19.5703125" style="20" customWidth="1"/>
    <col min="9" max="9" width="19.5703125" style="19" customWidth="1"/>
    <col min="10" max="11" width="12.28515625" style="19" customWidth="1"/>
    <col min="13" max="13" width="12.85546875" customWidth="1"/>
    <col min="261" max="261" width="26" customWidth="1"/>
    <col min="262" max="265" width="19.5703125" customWidth="1"/>
    <col min="266" max="267" width="12.28515625" customWidth="1"/>
    <col min="517" max="517" width="26" customWidth="1"/>
    <col min="518" max="521" width="19.5703125" customWidth="1"/>
    <col min="522" max="523" width="12.28515625" customWidth="1"/>
    <col min="773" max="773" width="26" customWidth="1"/>
    <col min="774" max="777" width="19.5703125" customWidth="1"/>
    <col min="778" max="779" width="12.28515625" customWidth="1"/>
    <col min="1029" max="1029" width="26" customWidth="1"/>
    <col min="1030" max="1033" width="19.5703125" customWidth="1"/>
    <col min="1034" max="1035" width="12.28515625" customWidth="1"/>
    <col min="1285" max="1285" width="26" customWidth="1"/>
    <col min="1286" max="1289" width="19.5703125" customWidth="1"/>
    <col min="1290" max="1291" width="12.28515625" customWidth="1"/>
    <col min="1541" max="1541" width="26" customWidth="1"/>
    <col min="1542" max="1545" width="19.5703125" customWidth="1"/>
    <col min="1546" max="1547" width="12.28515625" customWidth="1"/>
    <col min="1797" max="1797" width="26" customWidth="1"/>
    <col min="1798" max="1801" width="19.5703125" customWidth="1"/>
    <col min="1802" max="1803" width="12.28515625" customWidth="1"/>
    <col min="2053" max="2053" width="26" customWidth="1"/>
    <col min="2054" max="2057" width="19.5703125" customWidth="1"/>
    <col min="2058" max="2059" width="12.28515625" customWidth="1"/>
    <col min="2309" max="2309" width="26" customWidth="1"/>
    <col min="2310" max="2313" width="19.5703125" customWidth="1"/>
    <col min="2314" max="2315" width="12.28515625" customWidth="1"/>
    <col min="2565" max="2565" width="26" customWidth="1"/>
    <col min="2566" max="2569" width="19.5703125" customWidth="1"/>
    <col min="2570" max="2571" width="12.28515625" customWidth="1"/>
    <col min="2821" max="2821" width="26" customWidth="1"/>
    <col min="2822" max="2825" width="19.5703125" customWidth="1"/>
    <col min="2826" max="2827" width="12.28515625" customWidth="1"/>
    <col min="3077" max="3077" width="26" customWidth="1"/>
    <col min="3078" max="3081" width="19.5703125" customWidth="1"/>
    <col min="3082" max="3083" width="12.28515625" customWidth="1"/>
    <col min="3333" max="3333" width="26" customWidth="1"/>
    <col min="3334" max="3337" width="19.5703125" customWidth="1"/>
    <col min="3338" max="3339" width="12.28515625" customWidth="1"/>
    <col min="3589" max="3589" width="26" customWidth="1"/>
    <col min="3590" max="3593" width="19.5703125" customWidth="1"/>
    <col min="3594" max="3595" width="12.28515625" customWidth="1"/>
    <col min="3845" max="3845" width="26" customWidth="1"/>
    <col min="3846" max="3849" width="19.5703125" customWidth="1"/>
    <col min="3850" max="3851" width="12.28515625" customWidth="1"/>
    <col min="4101" max="4101" width="26" customWidth="1"/>
    <col min="4102" max="4105" width="19.5703125" customWidth="1"/>
    <col min="4106" max="4107" width="12.28515625" customWidth="1"/>
    <col min="4357" max="4357" width="26" customWidth="1"/>
    <col min="4358" max="4361" width="19.5703125" customWidth="1"/>
    <col min="4362" max="4363" width="12.28515625" customWidth="1"/>
    <col min="4613" max="4613" width="26" customWidth="1"/>
    <col min="4614" max="4617" width="19.5703125" customWidth="1"/>
    <col min="4618" max="4619" width="12.28515625" customWidth="1"/>
    <col min="4869" max="4869" width="26" customWidth="1"/>
    <col min="4870" max="4873" width="19.5703125" customWidth="1"/>
    <col min="4874" max="4875" width="12.28515625" customWidth="1"/>
    <col min="5125" max="5125" width="26" customWidth="1"/>
    <col min="5126" max="5129" width="19.5703125" customWidth="1"/>
    <col min="5130" max="5131" width="12.28515625" customWidth="1"/>
    <col min="5381" max="5381" width="26" customWidth="1"/>
    <col min="5382" max="5385" width="19.5703125" customWidth="1"/>
    <col min="5386" max="5387" width="12.28515625" customWidth="1"/>
    <col min="5637" max="5637" width="26" customWidth="1"/>
    <col min="5638" max="5641" width="19.5703125" customWidth="1"/>
    <col min="5642" max="5643" width="12.28515625" customWidth="1"/>
    <col min="5893" max="5893" width="26" customWidth="1"/>
    <col min="5894" max="5897" width="19.5703125" customWidth="1"/>
    <col min="5898" max="5899" width="12.28515625" customWidth="1"/>
    <col min="6149" max="6149" width="26" customWidth="1"/>
    <col min="6150" max="6153" width="19.5703125" customWidth="1"/>
    <col min="6154" max="6155" width="12.28515625" customWidth="1"/>
    <col min="6405" max="6405" width="26" customWidth="1"/>
    <col min="6406" max="6409" width="19.5703125" customWidth="1"/>
    <col min="6410" max="6411" width="12.28515625" customWidth="1"/>
    <col min="6661" max="6661" width="26" customWidth="1"/>
    <col min="6662" max="6665" width="19.5703125" customWidth="1"/>
    <col min="6666" max="6667" width="12.28515625" customWidth="1"/>
    <col min="6917" max="6917" width="26" customWidth="1"/>
    <col min="6918" max="6921" width="19.5703125" customWidth="1"/>
    <col min="6922" max="6923" width="12.28515625" customWidth="1"/>
    <col min="7173" max="7173" width="26" customWidth="1"/>
    <col min="7174" max="7177" width="19.5703125" customWidth="1"/>
    <col min="7178" max="7179" width="12.28515625" customWidth="1"/>
    <col min="7429" max="7429" width="26" customWidth="1"/>
    <col min="7430" max="7433" width="19.5703125" customWidth="1"/>
    <col min="7434" max="7435" width="12.28515625" customWidth="1"/>
    <col min="7685" max="7685" width="26" customWidth="1"/>
    <col min="7686" max="7689" width="19.5703125" customWidth="1"/>
    <col min="7690" max="7691" width="12.28515625" customWidth="1"/>
    <col min="7941" max="7941" width="26" customWidth="1"/>
    <col min="7942" max="7945" width="19.5703125" customWidth="1"/>
    <col min="7946" max="7947" width="12.28515625" customWidth="1"/>
    <col min="8197" max="8197" width="26" customWidth="1"/>
    <col min="8198" max="8201" width="19.5703125" customWidth="1"/>
    <col min="8202" max="8203" width="12.28515625" customWidth="1"/>
    <col min="8453" max="8453" width="26" customWidth="1"/>
    <col min="8454" max="8457" width="19.5703125" customWidth="1"/>
    <col min="8458" max="8459" width="12.28515625" customWidth="1"/>
    <col min="8709" max="8709" width="26" customWidth="1"/>
    <col min="8710" max="8713" width="19.5703125" customWidth="1"/>
    <col min="8714" max="8715" width="12.28515625" customWidth="1"/>
    <col min="8965" max="8965" width="26" customWidth="1"/>
    <col min="8966" max="8969" width="19.5703125" customWidth="1"/>
    <col min="8970" max="8971" width="12.28515625" customWidth="1"/>
    <col min="9221" max="9221" width="26" customWidth="1"/>
    <col min="9222" max="9225" width="19.5703125" customWidth="1"/>
    <col min="9226" max="9227" width="12.28515625" customWidth="1"/>
    <col min="9477" max="9477" width="26" customWidth="1"/>
    <col min="9478" max="9481" width="19.5703125" customWidth="1"/>
    <col min="9482" max="9483" width="12.28515625" customWidth="1"/>
    <col min="9733" max="9733" width="26" customWidth="1"/>
    <col min="9734" max="9737" width="19.5703125" customWidth="1"/>
    <col min="9738" max="9739" width="12.28515625" customWidth="1"/>
    <col min="9989" max="9989" width="26" customWidth="1"/>
    <col min="9990" max="9993" width="19.5703125" customWidth="1"/>
    <col min="9994" max="9995" width="12.28515625" customWidth="1"/>
    <col min="10245" max="10245" width="26" customWidth="1"/>
    <col min="10246" max="10249" width="19.5703125" customWidth="1"/>
    <col min="10250" max="10251" width="12.28515625" customWidth="1"/>
    <col min="10501" max="10501" width="26" customWidth="1"/>
    <col min="10502" max="10505" width="19.5703125" customWidth="1"/>
    <col min="10506" max="10507" width="12.28515625" customWidth="1"/>
    <col min="10757" max="10757" width="26" customWidth="1"/>
    <col min="10758" max="10761" width="19.5703125" customWidth="1"/>
    <col min="10762" max="10763" width="12.28515625" customWidth="1"/>
    <col min="11013" max="11013" width="26" customWidth="1"/>
    <col min="11014" max="11017" width="19.5703125" customWidth="1"/>
    <col min="11018" max="11019" width="12.28515625" customWidth="1"/>
    <col min="11269" max="11269" width="26" customWidth="1"/>
    <col min="11270" max="11273" width="19.5703125" customWidth="1"/>
    <col min="11274" max="11275" width="12.28515625" customWidth="1"/>
    <col min="11525" max="11525" width="26" customWidth="1"/>
    <col min="11526" max="11529" width="19.5703125" customWidth="1"/>
    <col min="11530" max="11531" width="12.28515625" customWidth="1"/>
    <col min="11781" max="11781" width="26" customWidth="1"/>
    <col min="11782" max="11785" width="19.5703125" customWidth="1"/>
    <col min="11786" max="11787" width="12.28515625" customWidth="1"/>
    <col min="12037" max="12037" width="26" customWidth="1"/>
    <col min="12038" max="12041" width="19.5703125" customWidth="1"/>
    <col min="12042" max="12043" width="12.28515625" customWidth="1"/>
    <col min="12293" max="12293" width="26" customWidth="1"/>
    <col min="12294" max="12297" width="19.5703125" customWidth="1"/>
    <col min="12298" max="12299" width="12.28515625" customWidth="1"/>
    <col min="12549" max="12549" width="26" customWidth="1"/>
    <col min="12550" max="12553" width="19.5703125" customWidth="1"/>
    <col min="12554" max="12555" width="12.28515625" customWidth="1"/>
    <col min="12805" max="12805" width="26" customWidth="1"/>
    <col min="12806" max="12809" width="19.5703125" customWidth="1"/>
    <col min="12810" max="12811" width="12.28515625" customWidth="1"/>
    <col min="13061" max="13061" width="26" customWidth="1"/>
    <col min="13062" max="13065" width="19.5703125" customWidth="1"/>
    <col min="13066" max="13067" width="12.28515625" customWidth="1"/>
    <col min="13317" max="13317" width="26" customWidth="1"/>
    <col min="13318" max="13321" width="19.5703125" customWidth="1"/>
    <col min="13322" max="13323" width="12.28515625" customWidth="1"/>
    <col min="13573" max="13573" width="26" customWidth="1"/>
    <col min="13574" max="13577" width="19.5703125" customWidth="1"/>
    <col min="13578" max="13579" width="12.28515625" customWidth="1"/>
    <col min="13829" max="13829" width="26" customWidth="1"/>
    <col min="13830" max="13833" width="19.5703125" customWidth="1"/>
    <col min="13834" max="13835" width="12.28515625" customWidth="1"/>
    <col min="14085" max="14085" width="26" customWidth="1"/>
    <col min="14086" max="14089" width="19.5703125" customWidth="1"/>
    <col min="14090" max="14091" width="12.28515625" customWidth="1"/>
    <col min="14341" max="14341" width="26" customWidth="1"/>
    <col min="14342" max="14345" width="19.5703125" customWidth="1"/>
    <col min="14346" max="14347" width="12.28515625" customWidth="1"/>
    <col min="14597" max="14597" width="26" customWidth="1"/>
    <col min="14598" max="14601" width="19.5703125" customWidth="1"/>
    <col min="14602" max="14603" width="12.28515625" customWidth="1"/>
    <col min="14853" max="14853" width="26" customWidth="1"/>
    <col min="14854" max="14857" width="19.5703125" customWidth="1"/>
    <col min="14858" max="14859" width="12.28515625" customWidth="1"/>
    <col min="15109" max="15109" width="26" customWidth="1"/>
    <col min="15110" max="15113" width="19.5703125" customWidth="1"/>
    <col min="15114" max="15115" width="12.28515625" customWidth="1"/>
    <col min="15365" max="15365" width="26" customWidth="1"/>
    <col min="15366" max="15369" width="19.5703125" customWidth="1"/>
    <col min="15370" max="15371" width="12.28515625" customWidth="1"/>
    <col min="15621" max="15621" width="26" customWidth="1"/>
    <col min="15622" max="15625" width="19.5703125" customWidth="1"/>
    <col min="15626" max="15627" width="12.28515625" customWidth="1"/>
    <col min="15877" max="15877" width="26" customWidth="1"/>
    <col min="15878" max="15881" width="19.5703125" customWidth="1"/>
    <col min="15882" max="15883" width="12.28515625" customWidth="1"/>
    <col min="16133" max="16133" width="26" customWidth="1"/>
    <col min="16134" max="16137" width="19.5703125" customWidth="1"/>
    <col min="16138" max="16139" width="12.28515625" customWidth="1"/>
  </cols>
  <sheetData>
    <row r="1" spans="1:13" ht="15.75" x14ac:dyDescent="0.25">
      <c r="A1" s="15" t="s">
        <v>203</v>
      </c>
    </row>
    <row r="4" spans="1:13" ht="15.75" x14ac:dyDescent="0.2">
      <c r="A4" s="202" t="s">
        <v>375</v>
      </c>
      <c r="B4" s="202"/>
      <c r="C4" s="202"/>
      <c r="D4" s="202"/>
      <c r="E4" s="202"/>
      <c r="F4" s="202"/>
      <c r="G4" s="202"/>
      <c r="H4" s="202"/>
      <c r="I4" s="202"/>
      <c r="J4" s="202"/>
      <c r="K4" s="202"/>
    </row>
    <row r="5" spans="1:13" ht="15.75" x14ac:dyDescent="0.2">
      <c r="A5" s="21"/>
      <c r="B5" s="21"/>
      <c r="C5" s="21"/>
      <c r="D5" s="21"/>
      <c r="E5" s="21"/>
      <c r="F5" s="22"/>
      <c r="G5" s="23"/>
      <c r="H5" s="23"/>
      <c r="I5" s="22"/>
      <c r="J5" s="22"/>
      <c r="K5" s="22"/>
    </row>
    <row r="6" spans="1:13" ht="15.75" x14ac:dyDescent="0.2">
      <c r="A6" s="202" t="s">
        <v>204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</row>
    <row r="7" spans="1:13" ht="15.75" x14ac:dyDescent="0.2">
      <c r="A7" s="21"/>
      <c r="B7" s="21"/>
      <c r="C7" s="21"/>
      <c r="D7" s="21"/>
      <c r="E7" s="21"/>
      <c r="F7" s="22"/>
      <c r="G7" s="23"/>
      <c r="H7" s="23"/>
      <c r="I7" s="22"/>
      <c r="J7" s="22"/>
      <c r="K7" s="22"/>
    </row>
    <row r="8" spans="1:13" ht="15.75" x14ac:dyDescent="0.2">
      <c r="A8" s="202" t="s">
        <v>205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</row>
    <row r="9" spans="1:13" ht="15.75" x14ac:dyDescent="0.2">
      <c r="A9" s="21"/>
      <c r="B9" s="21"/>
      <c r="C9" s="21"/>
      <c r="D9" s="21"/>
      <c r="E9" s="21"/>
      <c r="F9" s="22"/>
      <c r="G9" s="23"/>
      <c r="H9" s="23"/>
      <c r="I9" s="22"/>
      <c r="J9" s="22"/>
      <c r="K9" s="22"/>
    </row>
    <row r="10" spans="1:13" ht="15.75" x14ac:dyDescent="0.2">
      <c r="A10" s="195" t="s">
        <v>206</v>
      </c>
      <c r="B10" s="195"/>
      <c r="C10" s="195"/>
      <c r="D10" s="195"/>
      <c r="E10" s="195"/>
      <c r="F10" s="24"/>
      <c r="G10" s="25"/>
      <c r="H10" s="25"/>
      <c r="I10" s="26"/>
      <c r="J10" s="27"/>
      <c r="K10" s="27"/>
    </row>
    <row r="11" spans="1:13" ht="47.25" x14ac:dyDescent="0.2">
      <c r="A11" s="196" t="s">
        <v>207</v>
      </c>
      <c r="B11" s="196"/>
      <c r="C11" s="196"/>
      <c r="D11" s="196"/>
      <c r="E11" s="196"/>
      <c r="F11" s="52" t="s">
        <v>208</v>
      </c>
      <c r="G11" s="52" t="s">
        <v>377</v>
      </c>
      <c r="H11" s="52" t="s">
        <v>378</v>
      </c>
      <c r="I11" s="52" t="s">
        <v>376</v>
      </c>
      <c r="J11" s="52" t="s">
        <v>209</v>
      </c>
      <c r="K11" s="52" t="s">
        <v>209</v>
      </c>
    </row>
    <row r="12" spans="1:13" ht="15.75" x14ac:dyDescent="0.25">
      <c r="A12" s="200">
        <v>1</v>
      </c>
      <c r="B12" s="200"/>
      <c r="C12" s="200"/>
      <c r="D12" s="200"/>
      <c r="E12" s="201"/>
      <c r="F12" s="53">
        <v>2</v>
      </c>
      <c r="G12" s="53">
        <v>3</v>
      </c>
      <c r="H12" s="53">
        <v>4</v>
      </c>
      <c r="I12" s="53">
        <v>5</v>
      </c>
      <c r="J12" s="54" t="s">
        <v>210</v>
      </c>
      <c r="K12" s="54" t="s">
        <v>211</v>
      </c>
    </row>
    <row r="13" spans="1:13" ht="20.100000000000001" customHeight="1" x14ac:dyDescent="0.2">
      <c r="A13" s="180" t="s">
        <v>212</v>
      </c>
      <c r="B13" s="187"/>
      <c r="C13" s="187"/>
      <c r="D13" s="187"/>
      <c r="E13" s="188"/>
      <c r="F13" s="55">
        <v>6154408</v>
      </c>
      <c r="G13" s="56">
        <v>12573000</v>
      </c>
      <c r="H13" s="56">
        <v>12573000</v>
      </c>
      <c r="I13" s="55">
        <v>5985000</v>
      </c>
      <c r="J13" s="57">
        <f>IFERROR(I13/F13*100,"")</f>
        <v>97.247371314998944</v>
      </c>
      <c r="K13" s="57">
        <f>I13/H13*100</f>
        <v>47.602004294917684</v>
      </c>
      <c r="M13" s="19"/>
    </row>
    <row r="14" spans="1:13" ht="20.100000000000001" customHeight="1" x14ac:dyDescent="0.2">
      <c r="A14" s="189" t="s">
        <v>213</v>
      </c>
      <c r="B14" s="188"/>
      <c r="C14" s="188"/>
      <c r="D14" s="188"/>
      <c r="E14" s="188"/>
      <c r="F14" s="55">
        <v>0</v>
      </c>
      <c r="G14" s="56">
        <f>IFERROR(VLOOKUP("7",[1]FP0002PRPV2!$B$5:$I$6,4,FALSE),0)</f>
        <v>0</v>
      </c>
      <c r="H14" s="56">
        <f>IFERROR(VLOOKUP("7",[1]FP0002PRPV2!$B$5:$I$6,5,FALSE),0)</f>
        <v>0</v>
      </c>
      <c r="I14" s="55">
        <f>IFERROR(VLOOKUP("7",[1]FP0002PRPV2!$B$5:$I$6,6,FALSE),0)</f>
        <v>0</v>
      </c>
      <c r="J14" s="57">
        <v>0</v>
      </c>
      <c r="K14" s="57">
        <v>0</v>
      </c>
      <c r="M14" s="19"/>
    </row>
    <row r="15" spans="1:13" ht="20.100000000000001" customHeight="1" x14ac:dyDescent="0.25">
      <c r="A15" s="190" t="s">
        <v>214</v>
      </c>
      <c r="B15" s="191"/>
      <c r="C15" s="191"/>
      <c r="D15" s="191"/>
      <c r="E15" s="192"/>
      <c r="F15" s="58">
        <v>6154408</v>
      </c>
      <c r="G15" s="59">
        <f>G13+G14</f>
        <v>12573000</v>
      </c>
      <c r="H15" s="59">
        <f>H13+H14</f>
        <v>12573000</v>
      </c>
      <c r="I15" s="58">
        <f>I13+I14</f>
        <v>5985000</v>
      </c>
      <c r="J15" s="60">
        <f>IFERROR(I15/F15*100,"")</f>
        <v>97.247371314998944</v>
      </c>
      <c r="K15" s="60">
        <f>IFERROR(I15/H15*100,"")</f>
        <v>47.602004294917684</v>
      </c>
      <c r="M15" s="19"/>
    </row>
    <row r="16" spans="1:13" ht="20.100000000000001" customHeight="1" x14ac:dyDescent="0.2">
      <c r="A16" s="193" t="s">
        <v>215</v>
      </c>
      <c r="B16" s="187"/>
      <c r="C16" s="187"/>
      <c r="D16" s="187"/>
      <c r="E16" s="187"/>
      <c r="F16" s="55">
        <v>4631417.16</v>
      </c>
      <c r="G16" s="56">
        <v>12048360</v>
      </c>
      <c r="H16" s="56">
        <v>12048360</v>
      </c>
      <c r="I16" s="55">
        <v>3162074.52</v>
      </c>
      <c r="J16" s="61">
        <f>IFERROR(I16/F16*100,"")</f>
        <v>68.274448419584814</v>
      </c>
      <c r="K16" s="61">
        <f>IFERROR(I16/H16*100,"")</f>
        <v>26.244854237423187</v>
      </c>
      <c r="M16" s="19"/>
    </row>
    <row r="17" spans="1:15" ht="20.100000000000001" customHeight="1" x14ac:dyDescent="0.2">
      <c r="A17" s="189" t="s">
        <v>216</v>
      </c>
      <c r="B17" s="188"/>
      <c r="C17" s="188"/>
      <c r="D17" s="188"/>
      <c r="E17" s="188"/>
      <c r="F17" s="55">
        <v>74008</v>
      </c>
      <c r="G17" s="56">
        <v>524640</v>
      </c>
      <c r="H17" s="56">
        <v>524640</v>
      </c>
      <c r="I17" s="55">
        <v>348414.2</v>
      </c>
      <c r="J17" s="61">
        <f>IFERROR(I17/F17*100,"")</f>
        <v>470.77910496162582</v>
      </c>
      <c r="K17" s="61">
        <f>IFERROR(I17/H17*100,"")</f>
        <v>66.410147910948453</v>
      </c>
      <c r="M17" s="19"/>
    </row>
    <row r="18" spans="1:15" ht="20.100000000000001" customHeight="1" x14ac:dyDescent="0.25">
      <c r="A18" s="62" t="s">
        <v>217</v>
      </c>
      <c r="B18" s="63"/>
      <c r="C18" s="63"/>
      <c r="D18" s="63"/>
      <c r="E18" s="63"/>
      <c r="F18" s="58">
        <v>4705425.16</v>
      </c>
      <c r="G18" s="59">
        <f>G16+G17</f>
        <v>12573000</v>
      </c>
      <c r="H18" s="59">
        <f>H16+H17</f>
        <v>12573000</v>
      </c>
      <c r="I18" s="58">
        <f>I16+I17</f>
        <v>3510488.72</v>
      </c>
      <c r="J18" s="60">
        <f>IFERROR(I18/F18*100,"")</f>
        <v>74.605133449832621</v>
      </c>
      <c r="K18" s="60">
        <f>IFERROR(I18/H18*100,"")</f>
        <v>27.920851984411044</v>
      </c>
      <c r="M18" s="19"/>
    </row>
    <row r="19" spans="1:15" ht="20.100000000000001" customHeight="1" x14ac:dyDescent="0.2">
      <c r="A19" s="194" t="s">
        <v>218</v>
      </c>
      <c r="B19" s="191"/>
      <c r="C19" s="191"/>
      <c r="D19" s="191"/>
      <c r="E19" s="191"/>
      <c r="F19" s="64">
        <v>1448982.8399999999</v>
      </c>
      <c r="G19" s="65">
        <f>G15-G18</f>
        <v>0</v>
      </c>
      <c r="H19" s="65">
        <f>H15-H18</f>
        <v>0</v>
      </c>
      <c r="I19" s="64">
        <f>I15-I18</f>
        <v>2474511.2799999998</v>
      </c>
      <c r="J19" s="66">
        <f>IFERROR(I19/F19*100,"")</f>
        <v>170.77574776523923</v>
      </c>
      <c r="K19" s="66">
        <v>0</v>
      </c>
      <c r="M19" s="19"/>
      <c r="N19" s="214"/>
      <c r="O19" s="214"/>
    </row>
    <row r="20" spans="1:15" ht="15.75" x14ac:dyDescent="0.25">
      <c r="A20" s="21"/>
      <c r="B20" s="28"/>
      <c r="C20" s="28"/>
      <c r="D20" s="28"/>
      <c r="E20" s="28"/>
      <c r="F20" s="29"/>
      <c r="G20" s="30"/>
      <c r="H20" s="30"/>
      <c r="I20" s="29"/>
      <c r="J20" s="31"/>
      <c r="K20" s="31"/>
    </row>
    <row r="21" spans="1:15" ht="15.75" x14ac:dyDescent="0.25">
      <c r="A21" s="195" t="s">
        <v>219</v>
      </c>
      <c r="B21" s="195"/>
      <c r="C21" s="195"/>
      <c r="D21" s="195"/>
      <c r="E21" s="195"/>
      <c r="F21" s="29"/>
      <c r="G21" s="30"/>
      <c r="H21" s="30"/>
      <c r="I21" s="29"/>
      <c r="J21" s="31"/>
      <c r="K21" s="31"/>
    </row>
    <row r="22" spans="1:15" ht="47.25" x14ac:dyDescent="0.2">
      <c r="A22" s="196" t="s">
        <v>207</v>
      </c>
      <c r="B22" s="196"/>
      <c r="C22" s="196"/>
      <c r="D22" s="196"/>
      <c r="E22" s="196"/>
      <c r="F22" s="67" t="str">
        <f t="shared" ref="F22:K22" si="0">F11</f>
        <v>OSTVARENJE/
IZVRŠENJE 
01.2025. - 06.2025.</v>
      </c>
      <c r="G22" s="67" t="str">
        <f t="shared" si="0"/>
        <v>IZVORNI PLAN 2026.</v>
      </c>
      <c r="H22" s="67" t="str">
        <f t="shared" si="0"/>
        <v>TEKUĆI PLAN 2026.</v>
      </c>
      <c r="I22" s="67" t="str">
        <f t="shared" si="0"/>
        <v>OSTVARENJE/
IZVRŠENJE 
01.2026. - 06.2026.</v>
      </c>
      <c r="J22" s="67" t="str">
        <f t="shared" si="0"/>
        <v>INDEKS</v>
      </c>
      <c r="K22" s="67" t="str">
        <f t="shared" si="0"/>
        <v>INDEKS</v>
      </c>
    </row>
    <row r="23" spans="1:15" ht="15.75" x14ac:dyDescent="0.2">
      <c r="A23" s="197">
        <v>1</v>
      </c>
      <c r="B23" s="198"/>
      <c r="C23" s="198"/>
      <c r="D23" s="198"/>
      <c r="E23" s="198"/>
      <c r="F23" s="53">
        <v>2</v>
      </c>
      <c r="G23" s="53">
        <v>3</v>
      </c>
      <c r="H23" s="53">
        <v>4</v>
      </c>
      <c r="I23" s="53">
        <v>5</v>
      </c>
      <c r="J23" s="54" t="s">
        <v>210</v>
      </c>
      <c r="K23" s="54" t="s">
        <v>211</v>
      </c>
    </row>
    <row r="24" spans="1:15" ht="20.100000000000001" customHeight="1" x14ac:dyDescent="0.2">
      <c r="A24" s="180" t="s">
        <v>220</v>
      </c>
      <c r="B24" s="199"/>
      <c r="C24" s="199"/>
      <c r="D24" s="199"/>
      <c r="E24" s="199"/>
      <c r="F24" s="55">
        <f>IFERROR(VLOOKUP("8",[1]FP0005PRV2!$A$3:$F$8,3,FALSE),0)</f>
        <v>0</v>
      </c>
      <c r="G24" s="56">
        <f>IFERROR(VLOOKUP("8",[1]FP0005PRV2!$A$3:$F$8,4,FALSE),0)</f>
        <v>0</v>
      </c>
      <c r="H24" s="56">
        <f>IFERROR(VLOOKUP("8",[1]FP0005PRV2!$A$3:$F$8,5,FALSE),0)</f>
        <v>0</v>
      </c>
      <c r="I24" s="55">
        <f>IFERROR(VLOOKUP("8",[1]FP0005PRV2!$A$3:$F$8,6,FALSE),0)</f>
        <v>0</v>
      </c>
      <c r="J24" s="61">
        <v>0</v>
      </c>
      <c r="K24" s="61">
        <v>0</v>
      </c>
    </row>
    <row r="25" spans="1:15" ht="33.75" customHeight="1" x14ac:dyDescent="0.2">
      <c r="A25" s="180" t="s">
        <v>221</v>
      </c>
      <c r="B25" s="181"/>
      <c r="C25" s="181"/>
      <c r="D25" s="181"/>
      <c r="E25" s="181"/>
      <c r="F25" s="55">
        <f>IFERROR(VLOOKUP("5",[1]FP0005PRV2!$A$3:$F$8,3,FALSE),0)</f>
        <v>0</v>
      </c>
      <c r="G25" s="56">
        <f>IFERROR(VLOOKUP("5",[1]FP0005PRV2!$A$3:$F$8,4,FALSE),0)</f>
        <v>0</v>
      </c>
      <c r="H25" s="56">
        <f>IFERROR(VLOOKUP("5",[1]FP0005PRV2!$A$3:$F$8,5,FALSE),0)</f>
        <v>0</v>
      </c>
      <c r="I25" s="55">
        <f>IFERROR(VLOOKUP("5",[1]FP0005PRV2!$A$3:$F$8,6,FALSE),0)</f>
        <v>0</v>
      </c>
      <c r="J25" s="61">
        <v>0</v>
      </c>
      <c r="K25" s="61">
        <v>0</v>
      </c>
    </row>
    <row r="26" spans="1:15" ht="20.100000000000001" customHeight="1" x14ac:dyDescent="0.25">
      <c r="A26" s="182" t="s">
        <v>222</v>
      </c>
      <c r="B26" s="183"/>
      <c r="C26" s="183"/>
      <c r="D26" s="183"/>
      <c r="E26" s="184"/>
      <c r="F26" s="58">
        <f>F24-F25</f>
        <v>0</v>
      </c>
      <c r="G26" s="59">
        <f>G24-G25</f>
        <v>0</v>
      </c>
      <c r="H26" s="59">
        <f>H24-H25</f>
        <v>0</v>
      </c>
      <c r="I26" s="58">
        <f>I24-I25</f>
        <v>0</v>
      </c>
      <c r="J26" s="68">
        <v>0</v>
      </c>
      <c r="K26" s="68">
        <v>0</v>
      </c>
    </row>
    <row r="27" spans="1:15" ht="20.100000000000001" customHeight="1" x14ac:dyDescent="0.2">
      <c r="A27" s="180" t="s">
        <v>223</v>
      </c>
      <c r="B27" s="181"/>
      <c r="C27" s="181"/>
      <c r="D27" s="181"/>
      <c r="E27" s="181"/>
      <c r="F27" s="55">
        <v>486293.49</v>
      </c>
      <c r="G27" s="56">
        <v>500000</v>
      </c>
      <c r="H27" s="56">
        <v>500000</v>
      </c>
      <c r="I27" s="55">
        <v>745136.94</v>
      </c>
      <c r="J27" s="61">
        <f>IFERROR(I27/F27*100,"")</f>
        <v>153.22782544343744</v>
      </c>
      <c r="K27" s="61">
        <f>IFERROR(I27/H27*100,"")</f>
        <v>149.027388</v>
      </c>
    </row>
    <row r="28" spans="1:15" ht="20.100000000000001" customHeight="1" x14ac:dyDescent="0.2">
      <c r="A28" s="180" t="s">
        <v>224</v>
      </c>
      <c r="B28" s="181"/>
      <c r="C28" s="181"/>
      <c r="D28" s="181"/>
      <c r="E28" s="181"/>
      <c r="F28" s="55">
        <v>-1935276.33</v>
      </c>
      <c r="G28" s="56">
        <v>-500000</v>
      </c>
      <c r="H28" s="56">
        <v>-500000</v>
      </c>
      <c r="I28" s="55">
        <v>-3219648.22</v>
      </c>
      <c r="J28" s="61">
        <f>IFERROR(I28/F28*100,"")</f>
        <v>166.36633074512929</v>
      </c>
      <c r="K28" s="61">
        <f>IFERROR(I28/H28*100,"")</f>
        <v>643.92964400000005</v>
      </c>
    </row>
    <row r="29" spans="1:15" ht="20.100000000000001" customHeight="1" x14ac:dyDescent="0.25">
      <c r="A29" s="182" t="s">
        <v>225</v>
      </c>
      <c r="B29" s="183"/>
      <c r="C29" s="183"/>
      <c r="D29" s="183"/>
      <c r="E29" s="184"/>
      <c r="F29" s="58">
        <v>-1448982.84</v>
      </c>
      <c r="G29" s="59">
        <f>+G26+G27+G28</f>
        <v>0</v>
      </c>
      <c r="H29" s="59">
        <f>+H26+H27+H28</f>
        <v>0</v>
      </c>
      <c r="I29" s="58">
        <f>+I26+I27+I28</f>
        <v>-2474511.2800000003</v>
      </c>
      <c r="J29" s="68">
        <f>IFERROR(I29/F29*100,"")</f>
        <v>170.77574776523926</v>
      </c>
      <c r="K29" s="68">
        <v>0</v>
      </c>
    </row>
    <row r="30" spans="1:15" ht="20.100000000000001" customHeight="1" x14ac:dyDescent="0.2">
      <c r="A30" s="185" t="s">
        <v>226</v>
      </c>
      <c r="B30" s="185"/>
      <c r="C30" s="185"/>
      <c r="D30" s="185"/>
      <c r="E30" s="185"/>
      <c r="F30" s="64">
        <f>F19+F29</f>
        <v>0</v>
      </c>
      <c r="G30" s="65">
        <f>+G19+G29</f>
        <v>0</v>
      </c>
      <c r="H30" s="65">
        <f>+H19+H29</f>
        <v>0</v>
      </c>
      <c r="I30" s="64">
        <f>+I19+I29</f>
        <v>0</v>
      </c>
      <c r="J30" s="66">
        <v>0</v>
      </c>
      <c r="K30" s="66">
        <v>0</v>
      </c>
      <c r="N30" s="214"/>
      <c r="O30" s="214"/>
    </row>
    <row r="31" spans="1:15" ht="15.75" x14ac:dyDescent="0.25">
      <c r="A31" s="11"/>
      <c r="B31" s="11"/>
      <c r="C31" s="11"/>
      <c r="D31" s="11"/>
      <c r="E31" s="11"/>
      <c r="F31" s="12"/>
      <c r="G31" s="13"/>
      <c r="H31" s="13"/>
      <c r="I31" s="12"/>
      <c r="J31" s="12"/>
      <c r="K31" s="12"/>
    </row>
    <row r="32" spans="1:15" ht="15.75" x14ac:dyDescent="0.2">
      <c r="A32" s="32"/>
      <c r="B32" s="32"/>
      <c r="C32" s="32"/>
      <c r="D32" s="32"/>
      <c r="E32" s="32"/>
      <c r="F32" s="33"/>
      <c r="G32" s="34"/>
      <c r="H32" s="34"/>
      <c r="I32" s="33"/>
      <c r="J32" s="33"/>
      <c r="K32" s="33"/>
    </row>
    <row r="33" spans="1:11" ht="15.75" x14ac:dyDescent="0.2">
      <c r="A33" s="186"/>
      <c r="B33" s="186"/>
      <c r="C33" s="186"/>
      <c r="D33" s="186"/>
      <c r="E33" s="186"/>
      <c r="F33" s="186"/>
      <c r="G33" s="186"/>
      <c r="H33" s="186"/>
      <c r="I33" s="186"/>
      <c r="J33" s="186"/>
      <c r="K33" s="186"/>
    </row>
    <row r="34" spans="1:11" x14ac:dyDescent="0.2">
      <c r="A34" s="178"/>
      <c r="B34" s="178"/>
      <c r="C34" s="178"/>
      <c r="D34" s="178"/>
      <c r="E34" s="178"/>
      <c r="F34" s="178"/>
      <c r="G34" s="178"/>
      <c r="H34" s="178"/>
      <c r="I34" s="178"/>
      <c r="J34" s="178"/>
      <c r="K34" s="178"/>
    </row>
    <row r="35" spans="1:11" x14ac:dyDescent="0.2">
      <c r="A35" s="178"/>
      <c r="B35" s="178"/>
      <c r="C35" s="178"/>
      <c r="D35" s="178"/>
      <c r="E35" s="178"/>
      <c r="F35" s="178"/>
      <c r="G35" s="178"/>
      <c r="H35" s="178"/>
      <c r="I35" s="178"/>
      <c r="J35" s="178"/>
      <c r="K35" s="178"/>
    </row>
    <row r="36" spans="1:11" ht="44.25" customHeight="1" x14ac:dyDescent="0.2">
      <c r="A36" s="178"/>
      <c r="B36" s="178"/>
      <c r="C36" s="178"/>
      <c r="D36" s="178"/>
      <c r="E36" s="178"/>
      <c r="F36" s="178"/>
      <c r="G36" s="178"/>
      <c r="H36" s="178"/>
      <c r="I36" s="178"/>
      <c r="J36" s="178"/>
      <c r="K36" s="178"/>
    </row>
    <row r="37" spans="1:11" x14ac:dyDescent="0.2">
      <c r="A37" s="179"/>
      <c r="B37" s="179"/>
      <c r="C37" s="179"/>
      <c r="D37" s="179"/>
      <c r="E37" s="179"/>
      <c r="F37" s="179"/>
      <c r="G37" s="179"/>
      <c r="H37" s="179"/>
      <c r="I37" s="179"/>
      <c r="J37" s="179"/>
      <c r="K37" s="179"/>
    </row>
    <row r="38" spans="1:11" ht="20.25" customHeight="1" x14ac:dyDescent="0.2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</row>
  </sheetData>
  <mergeCells count="26">
    <mergeCell ref="A12:E12"/>
    <mergeCell ref="A4:K4"/>
    <mergeCell ref="A6:K6"/>
    <mergeCell ref="A8:K8"/>
    <mergeCell ref="A10:E10"/>
    <mergeCell ref="A11:E11"/>
    <mergeCell ref="A26:E26"/>
    <mergeCell ref="A13:E13"/>
    <mergeCell ref="A14:E14"/>
    <mergeCell ref="A15:E15"/>
    <mergeCell ref="A16:E16"/>
    <mergeCell ref="A17:E17"/>
    <mergeCell ref="A19:E19"/>
    <mergeCell ref="A21:E21"/>
    <mergeCell ref="A22:E22"/>
    <mergeCell ref="A23:E23"/>
    <mergeCell ref="A24:E24"/>
    <mergeCell ref="A25:E25"/>
    <mergeCell ref="A35:K36"/>
    <mergeCell ref="A37:K38"/>
    <mergeCell ref="A27:E27"/>
    <mergeCell ref="A28:E28"/>
    <mergeCell ref="A29:E29"/>
    <mergeCell ref="A30:E30"/>
    <mergeCell ref="A33:K33"/>
    <mergeCell ref="A34:K34"/>
  </mergeCells>
  <printOptions horizontalCentered="1"/>
  <pageMargins left="0.11811023622047245" right="0.11811023622047245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2"/>
  <sheetViews>
    <sheetView zoomScaleNormal="100" workbookViewId="0">
      <selection activeCell="J23" sqref="J23"/>
    </sheetView>
  </sheetViews>
  <sheetFormatPr defaultRowHeight="12.75" x14ac:dyDescent="0.2"/>
  <cols>
    <col min="1" max="1" width="24.5703125" customWidth="1"/>
    <col min="2" max="2" width="57.5703125" customWidth="1"/>
    <col min="3" max="3" width="17.85546875" bestFit="1" customWidth="1"/>
    <col min="4" max="5" width="17.7109375" bestFit="1" customWidth="1"/>
    <col min="6" max="6" width="17.85546875" bestFit="1" customWidth="1"/>
    <col min="7" max="7" width="15.7109375" bestFit="1" customWidth="1"/>
    <col min="8" max="8" width="12" bestFit="1" customWidth="1"/>
    <col min="9" max="9" width="9.42578125" bestFit="1" customWidth="1"/>
    <col min="10" max="10" width="15.42578125" bestFit="1" customWidth="1"/>
  </cols>
  <sheetData>
    <row r="1" spans="1:10" ht="18" x14ac:dyDescent="0.25">
      <c r="A1" s="15" t="s">
        <v>203</v>
      </c>
      <c r="B1" s="6"/>
      <c r="C1" s="6"/>
      <c r="D1" s="6"/>
      <c r="E1" s="6"/>
      <c r="F1" s="6"/>
      <c r="G1" s="6"/>
      <c r="H1" s="6"/>
      <c r="I1" s="6"/>
      <c r="J1" s="6"/>
    </row>
    <row r="2" spans="1:10" ht="15.75" x14ac:dyDescent="0.2">
      <c r="A2" s="205" t="s">
        <v>204</v>
      </c>
      <c r="B2" s="205"/>
      <c r="C2" s="205"/>
      <c r="D2" s="205"/>
      <c r="E2" s="205"/>
      <c r="F2" s="205"/>
      <c r="G2" s="205"/>
      <c r="H2" s="205"/>
      <c r="I2" s="14"/>
      <c r="J2" s="14"/>
    </row>
    <row r="3" spans="1:10" ht="15.75" customHeight="1" x14ac:dyDescent="0.2">
      <c r="A3" s="205" t="s">
        <v>227</v>
      </c>
      <c r="B3" s="205"/>
      <c r="C3" s="205"/>
      <c r="D3" s="205"/>
      <c r="E3" s="205"/>
      <c r="F3" s="205"/>
      <c r="G3" s="205"/>
      <c r="H3" s="205"/>
      <c r="I3" s="14"/>
      <c r="J3" s="14"/>
    </row>
    <row r="4" spans="1:10" ht="15.75" customHeight="1" x14ac:dyDescent="0.2">
      <c r="A4" s="205" t="s">
        <v>228</v>
      </c>
      <c r="B4" s="205"/>
      <c r="C4" s="205"/>
      <c r="D4" s="205"/>
      <c r="E4" s="205"/>
      <c r="F4" s="205"/>
      <c r="G4" s="205"/>
      <c r="H4" s="205"/>
      <c r="I4" s="14"/>
      <c r="J4" s="14"/>
    </row>
    <row r="5" spans="1:10" ht="61.5" customHeight="1" x14ac:dyDescent="0.2">
      <c r="A5" s="203" t="s">
        <v>207</v>
      </c>
      <c r="B5" s="203"/>
      <c r="C5" s="69" t="s">
        <v>406</v>
      </c>
      <c r="D5" s="69" t="s">
        <v>377</v>
      </c>
      <c r="E5" s="69" t="s">
        <v>378</v>
      </c>
      <c r="F5" s="69" t="s">
        <v>407</v>
      </c>
      <c r="G5" s="69" t="s">
        <v>330</v>
      </c>
      <c r="H5" s="69" t="s">
        <v>331</v>
      </c>
      <c r="I5" s="5"/>
      <c r="J5" s="5"/>
    </row>
    <row r="6" spans="1:10" x14ac:dyDescent="0.2">
      <c r="A6" s="204">
        <v>1</v>
      </c>
      <c r="B6" s="204"/>
      <c r="C6" s="144">
        <v>2</v>
      </c>
      <c r="D6" s="144">
        <v>3</v>
      </c>
      <c r="E6" s="144">
        <v>4.3333333333333304</v>
      </c>
      <c r="F6" s="144">
        <v>5.0833333333333304</v>
      </c>
      <c r="G6" s="144">
        <v>6</v>
      </c>
      <c r="H6" s="144">
        <v>7</v>
      </c>
    </row>
    <row r="7" spans="1:10" ht="18" x14ac:dyDescent="0.2">
      <c r="A7" s="164"/>
      <c r="B7" s="165" t="s">
        <v>394</v>
      </c>
      <c r="C7" s="166">
        <f t="shared" ref="C7:F7" si="0">C12</f>
        <v>6154408</v>
      </c>
      <c r="D7" s="167">
        <f>D8</f>
        <v>12573000</v>
      </c>
      <c r="E7" s="167">
        <f>E8</f>
        <v>12573000</v>
      </c>
      <c r="F7" s="166">
        <f t="shared" si="0"/>
        <v>5985000</v>
      </c>
      <c r="G7" s="166">
        <f>F7/C7*100</f>
        <v>97.247371314998944</v>
      </c>
      <c r="H7" s="166">
        <f>F7/E7*100</f>
        <v>47.602004294917684</v>
      </c>
    </row>
    <row r="8" spans="1:10" ht="18" x14ac:dyDescent="0.2">
      <c r="A8" s="145" t="s">
        <v>102</v>
      </c>
      <c r="B8" s="146" t="s">
        <v>395</v>
      </c>
      <c r="C8" s="157">
        <v>6154408</v>
      </c>
      <c r="D8" s="158">
        <f>D9+D15</f>
        <v>12573000</v>
      </c>
      <c r="E8" s="158">
        <f>E9+E15</f>
        <v>12573000</v>
      </c>
      <c r="F8" s="157">
        <v>5985000</v>
      </c>
      <c r="G8" s="157">
        <v>97.247371314998901</v>
      </c>
      <c r="H8" s="156">
        <f t="shared" ref="H8:H9" si="1">F8/E8*100</f>
        <v>47.602004294917684</v>
      </c>
    </row>
    <row r="9" spans="1:10" ht="27" customHeight="1" x14ac:dyDescent="0.2">
      <c r="A9" s="147" t="s">
        <v>396</v>
      </c>
      <c r="B9" s="148" t="s">
        <v>397</v>
      </c>
      <c r="C9" s="159">
        <v>6154408</v>
      </c>
      <c r="D9" s="160">
        <v>12067000</v>
      </c>
      <c r="E9" s="160">
        <v>12067000</v>
      </c>
      <c r="F9" s="159">
        <v>5985000</v>
      </c>
      <c r="G9" s="159">
        <v>97.247371314998901</v>
      </c>
      <c r="H9" s="161">
        <f t="shared" si="1"/>
        <v>49.598077401176766</v>
      </c>
    </row>
    <row r="10" spans="1:10" ht="18" x14ac:dyDescent="0.2">
      <c r="A10" s="147">
        <v>631</v>
      </c>
      <c r="B10" s="148" t="s">
        <v>409</v>
      </c>
      <c r="C10" s="159"/>
      <c r="D10" s="160">
        <v>97000</v>
      </c>
      <c r="E10" s="160">
        <v>97000</v>
      </c>
      <c r="F10" s="159"/>
      <c r="G10" s="159"/>
      <c r="H10" s="159"/>
    </row>
    <row r="11" spans="1:10" ht="21" customHeight="1" x14ac:dyDescent="0.2">
      <c r="A11" s="149" t="s">
        <v>404</v>
      </c>
      <c r="B11" s="148" t="s">
        <v>405</v>
      </c>
      <c r="C11" s="159"/>
      <c r="D11" s="160">
        <v>97000</v>
      </c>
      <c r="E11" s="160">
        <v>97000</v>
      </c>
      <c r="F11" s="159"/>
      <c r="G11" s="159"/>
      <c r="H11" s="159"/>
    </row>
    <row r="12" spans="1:10" ht="18" x14ac:dyDescent="0.2">
      <c r="A12" s="150" t="s">
        <v>398</v>
      </c>
      <c r="B12" s="151" t="s">
        <v>399</v>
      </c>
      <c r="C12" s="159">
        <v>6154408</v>
      </c>
      <c r="D12" s="160">
        <f>D13+D14</f>
        <v>11970000</v>
      </c>
      <c r="E12" s="160">
        <f>E13+E14</f>
        <v>11970000</v>
      </c>
      <c r="F12" s="159">
        <v>5985000</v>
      </c>
      <c r="G12" s="159"/>
      <c r="H12" s="159"/>
    </row>
    <row r="13" spans="1:10" ht="17.25" customHeight="1" x14ac:dyDescent="0.2">
      <c r="A13" s="149" t="s">
        <v>400</v>
      </c>
      <c r="B13" s="151" t="s">
        <v>401</v>
      </c>
      <c r="C13" s="159">
        <v>6154408</v>
      </c>
      <c r="D13" s="160">
        <v>11453360</v>
      </c>
      <c r="E13" s="160">
        <v>11453360</v>
      </c>
      <c r="F13" s="159">
        <v>5636585.7999999998</v>
      </c>
      <c r="G13" s="159"/>
      <c r="H13" s="159"/>
    </row>
    <row r="14" spans="1:10" ht="18" customHeight="1" x14ac:dyDescent="0.2">
      <c r="A14" s="149" t="s">
        <v>402</v>
      </c>
      <c r="B14" s="151" t="s">
        <v>403</v>
      </c>
      <c r="C14" s="162"/>
      <c r="D14" s="160">
        <v>516640</v>
      </c>
      <c r="E14" s="160">
        <v>516640</v>
      </c>
      <c r="F14" s="159">
        <v>348414.2</v>
      </c>
      <c r="G14" s="159"/>
      <c r="H14" s="159"/>
    </row>
    <row r="15" spans="1:10" ht="18" x14ac:dyDescent="0.2">
      <c r="A15" s="147" t="s">
        <v>408</v>
      </c>
      <c r="B15" s="151" t="s">
        <v>410</v>
      </c>
      <c r="C15" s="162"/>
      <c r="D15" s="160">
        <f>D16</f>
        <v>506000</v>
      </c>
      <c r="E15" s="160">
        <f>E16</f>
        <v>506000</v>
      </c>
      <c r="F15" s="159"/>
      <c r="G15" s="162"/>
      <c r="H15" s="162"/>
    </row>
    <row r="16" spans="1:10" ht="30" x14ac:dyDescent="0.2">
      <c r="A16" s="147">
        <v>671</v>
      </c>
      <c r="B16" s="151" t="s">
        <v>411</v>
      </c>
      <c r="C16" s="162"/>
      <c r="D16" s="160">
        <f>D18+D17</f>
        <v>506000</v>
      </c>
      <c r="E16" s="160">
        <f>E18+E17</f>
        <v>506000</v>
      </c>
      <c r="F16" s="159"/>
      <c r="G16" s="162"/>
      <c r="H16" s="162"/>
    </row>
    <row r="17" spans="1:8" ht="30" x14ac:dyDescent="0.2">
      <c r="A17" s="149" t="s">
        <v>414</v>
      </c>
      <c r="B17" s="151" t="s">
        <v>412</v>
      </c>
      <c r="C17" s="162"/>
      <c r="D17" s="160">
        <v>498000</v>
      </c>
      <c r="E17" s="160">
        <v>498000</v>
      </c>
      <c r="F17" s="159"/>
      <c r="G17" s="162"/>
      <c r="H17" s="162"/>
    </row>
    <row r="18" spans="1:8" ht="30" x14ac:dyDescent="0.2">
      <c r="A18" s="149" t="s">
        <v>415</v>
      </c>
      <c r="B18" s="151" t="s">
        <v>413</v>
      </c>
      <c r="C18" s="162"/>
      <c r="D18" s="160">
        <v>8000</v>
      </c>
      <c r="E18" s="160">
        <v>8000</v>
      </c>
      <c r="F18" s="159"/>
      <c r="G18" s="162"/>
      <c r="H18" s="162"/>
    </row>
    <row r="19" spans="1:8" ht="20.100000000000001" customHeight="1" x14ac:dyDescent="0.2">
      <c r="A19" s="164"/>
      <c r="B19" s="165" t="s">
        <v>229</v>
      </c>
      <c r="C19" s="168">
        <v>4705425.16</v>
      </c>
      <c r="D19" s="167">
        <v>12573000</v>
      </c>
      <c r="E19" s="167">
        <v>12573000</v>
      </c>
      <c r="F19" s="168">
        <v>3510488.72</v>
      </c>
      <c r="G19" s="168">
        <v>74.605133449832607</v>
      </c>
      <c r="H19" s="168">
        <v>27.920851984411001</v>
      </c>
    </row>
    <row r="20" spans="1:8" ht="20.100000000000001" customHeight="1" x14ac:dyDescent="0.2">
      <c r="A20" s="152" t="s">
        <v>68</v>
      </c>
      <c r="B20" s="153" t="s">
        <v>233</v>
      </c>
      <c r="C20" s="157">
        <v>4631417.16</v>
      </c>
      <c r="D20" s="158">
        <v>12048360</v>
      </c>
      <c r="E20" s="158">
        <v>12048360</v>
      </c>
      <c r="F20" s="157">
        <v>3162074.52</v>
      </c>
      <c r="G20" s="157">
        <v>68.2744484195848</v>
      </c>
      <c r="H20" s="157">
        <v>26.244854237423201</v>
      </c>
    </row>
    <row r="21" spans="1:8" ht="20.100000000000001" customHeight="1" x14ac:dyDescent="0.2">
      <c r="A21" s="145" t="s">
        <v>234</v>
      </c>
      <c r="B21" s="146" t="s">
        <v>235</v>
      </c>
      <c r="C21" s="157">
        <v>1014276.8</v>
      </c>
      <c r="D21" s="158">
        <v>2326300</v>
      </c>
      <c r="E21" s="158">
        <v>2326300</v>
      </c>
      <c r="F21" s="157">
        <v>986860</v>
      </c>
      <c r="G21" s="157">
        <v>97.296911454545693</v>
      </c>
      <c r="H21" s="157">
        <v>42.421871641662698</v>
      </c>
    </row>
    <row r="22" spans="1:8" ht="20.100000000000001" customHeight="1" x14ac:dyDescent="0.2">
      <c r="A22" s="147" t="s">
        <v>236</v>
      </c>
      <c r="B22" s="148" t="s">
        <v>237</v>
      </c>
      <c r="C22" s="159">
        <v>836545.53</v>
      </c>
      <c r="D22" s="162"/>
      <c r="E22" s="162"/>
      <c r="F22" s="159">
        <v>827484.96</v>
      </c>
      <c r="G22" s="159">
        <v>98.916906531076705</v>
      </c>
      <c r="H22" s="162"/>
    </row>
    <row r="23" spans="1:8" ht="20.100000000000001" customHeight="1" x14ac:dyDescent="0.2">
      <c r="A23" s="150" t="s">
        <v>238</v>
      </c>
      <c r="B23" s="151" t="s">
        <v>239</v>
      </c>
      <c r="C23" s="159">
        <v>828155.11</v>
      </c>
      <c r="D23" s="162"/>
      <c r="E23" s="162"/>
      <c r="F23" s="159">
        <v>794343.08</v>
      </c>
      <c r="G23" s="159">
        <v>95.917186334815995</v>
      </c>
      <c r="H23" s="162"/>
    </row>
    <row r="24" spans="1:8" ht="20.100000000000001" customHeight="1" x14ac:dyDescent="0.2">
      <c r="A24" s="150" t="s">
        <v>240</v>
      </c>
      <c r="B24" s="151" t="s">
        <v>241</v>
      </c>
      <c r="C24" s="159">
        <v>346.08</v>
      </c>
      <c r="D24" s="162"/>
      <c r="E24" s="162"/>
      <c r="F24" s="159">
        <v>19464.55</v>
      </c>
      <c r="G24" s="159">
        <v>5624.2920711974102</v>
      </c>
      <c r="H24" s="162"/>
    </row>
    <row r="25" spans="1:8" ht="20.100000000000001" customHeight="1" x14ac:dyDescent="0.2">
      <c r="A25" s="150" t="s">
        <v>242</v>
      </c>
      <c r="B25" s="151" t="s">
        <v>243</v>
      </c>
      <c r="C25" s="159">
        <v>8044.34</v>
      </c>
      <c r="D25" s="162"/>
      <c r="E25" s="162"/>
      <c r="F25" s="159">
        <v>13677.33</v>
      </c>
      <c r="G25" s="159">
        <v>170.02426550842</v>
      </c>
      <c r="H25" s="162"/>
    </row>
    <row r="26" spans="1:8" ht="20.100000000000001" customHeight="1" x14ac:dyDescent="0.2">
      <c r="A26" s="147" t="s">
        <v>244</v>
      </c>
      <c r="B26" s="148" t="s">
        <v>245</v>
      </c>
      <c r="C26" s="159">
        <v>40773.269999999997</v>
      </c>
      <c r="D26" s="162"/>
      <c r="E26" s="162"/>
      <c r="F26" s="159">
        <v>22840.07</v>
      </c>
      <c r="G26" s="159">
        <v>56.017263270765397</v>
      </c>
      <c r="H26" s="162"/>
    </row>
    <row r="27" spans="1:8" ht="20.100000000000001" customHeight="1" x14ac:dyDescent="0.2">
      <c r="A27" s="150" t="s">
        <v>246</v>
      </c>
      <c r="B27" s="151" t="s">
        <v>245</v>
      </c>
      <c r="C27" s="159">
        <v>40773.269999999997</v>
      </c>
      <c r="D27" s="162"/>
      <c r="E27" s="162"/>
      <c r="F27" s="159">
        <v>22840.07</v>
      </c>
      <c r="G27" s="159">
        <v>56.017263270765397</v>
      </c>
      <c r="H27" s="162"/>
    </row>
    <row r="28" spans="1:8" ht="20.100000000000001" customHeight="1" x14ac:dyDescent="0.2">
      <c r="A28" s="147" t="s">
        <v>247</v>
      </c>
      <c r="B28" s="148" t="s">
        <v>248</v>
      </c>
      <c r="C28" s="159">
        <v>136958</v>
      </c>
      <c r="D28" s="162"/>
      <c r="E28" s="162"/>
      <c r="F28" s="159">
        <v>136534.97</v>
      </c>
      <c r="G28" s="159">
        <v>99.6911242862775</v>
      </c>
      <c r="H28" s="162"/>
    </row>
    <row r="29" spans="1:8" ht="20.100000000000001" customHeight="1" x14ac:dyDescent="0.2">
      <c r="A29" s="150" t="s">
        <v>249</v>
      </c>
      <c r="B29" s="151" t="s">
        <v>250</v>
      </c>
      <c r="C29" s="159">
        <v>136958</v>
      </c>
      <c r="D29" s="162"/>
      <c r="E29" s="162"/>
      <c r="F29" s="159">
        <v>136534.97</v>
      </c>
      <c r="G29" s="159">
        <v>99.6911242862775</v>
      </c>
      <c r="H29" s="162"/>
    </row>
    <row r="30" spans="1:8" ht="20.100000000000001" customHeight="1" x14ac:dyDescent="0.2">
      <c r="A30" s="145" t="s">
        <v>251</v>
      </c>
      <c r="B30" s="146" t="s">
        <v>252</v>
      </c>
      <c r="C30" s="157">
        <v>3617078.93</v>
      </c>
      <c r="D30" s="158">
        <v>9638510</v>
      </c>
      <c r="E30" s="158">
        <v>9638510</v>
      </c>
      <c r="F30" s="157">
        <v>2175153.75</v>
      </c>
      <c r="G30" s="157">
        <v>60.135645146123501</v>
      </c>
      <c r="H30" s="157">
        <v>22.567323683847398</v>
      </c>
    </row>
    <row r="31" spans="1:8" ht="20.100000000000001" customHeight="1" x14ac:dyDescent="0.2">
      <c r="A31" s="147" t="s">
        <v>253</v>
      </c>
      <c r="B31" s="148" t="s">
        <v>254</v>
      </c>
      <c r="C31" s="159">
        <v>55210.29</v>
      </c>
      <c r="D31" s="162"/>
      <c r="E31" s="162"/>
      <c r="F31" s="159">
        <v>36135.550000000003</v>
      </c>
      <c r="G31" s="159">
        <v>65.450752024667906</v>
      </c>
      <c r="H31" s="162"/>
    </row>
    <row r="32" spans="1:8" ht="20.100000000000001" customHeight="1" x14ac:dyDescent="0.2">
      <c r="A32" s="150" t="s">
        <v>255</v>
      </c>
      <c r="B32" s="151" t="s">
        <v>256</v>
      </c>
      <c r="C32" s="159">
        <v>22676.76</v>
      </c>
      <c r="D32" s="162"/>
      <c r="E32" s="162"/>
      <c r="F32" s="159">
        <v>18165.599999999999</v>
      </c>
      <c r="G32" s="159">
        <v>80.106681906939102</v>
      </c>
      <c r="H32" s="162"/>
    </row>
    <row r="33" spans="1:8" ht="22.5" customHeight="1" x14ac:dyDescent="0.2">
      <c r="A33" s="150" t="s">
        <v>257</v>
      </c>
      <c r="B33" s="151" t="s">
        <v>258</v>
      </c>
      <c r="C33" s="159">
        <v>30199.81</v>
      </c>
      <c r="D33" s="162"/>
      <c r="E33" s="162"/>
      <c r="F33" s="159">
        <v>12398.57</v>
      </c>
      <c r="G33" s="159">
        <v>41.055125843507</v>
      </c>
      <c r="H33" s="162"/>
    </row>
    <row r="34" spans="1:8" ht="20.100000000000001" customHeight="1" x14ac:dyDescent="0.2">
      <c r="A34" s="150" t="s">
        <v>259</v>
      </c>
      <c r="B34" s="151" t="s">
        <v>260</v>
      </c>
      <c r="C34" s="159">
        <v>2333.7199999999998</v>
      </c>
      <c r="D34" s="162"/>
      <c r="E34" s="162"/>
      <c r="F34" s="159">
        <v>5571.38</v>
      </c>
      <c r="G34" s="159">
        <v>238.73386695919001</v>
      </c>
      <c r="H34" s="162"/>
    </row>
    <row r="35" spans="1:8" ht="20.100000000000001" customHeight="1" x14ac:dyDescent="0.2">
      <c r="A35" s="147" t="s">
        <v>261</v>
      </c>
      <c r="B35" s="148" t="s">
        <v>262</v>
      </c>
      <c r="C35" s="159">
        <v>417408.08</v>
      </c>
      <c r="D35" s="162"/>
      <c r="E35" s="162"/>
      <c r="F35" s="159">
        <v>438722.44</v>
      </c>
      <c r="G35" s="159">
        <v>105.10636018354</v>
      </c>
      <c r="H35" s="162"/>
    </row>
    <row r="36" spans="1:8" ht="20.100000000000001" customHeight="1" x14ac:dyDescent="0.2">
      <c r="A36" s="150" t="s">
        <v>263</v>
      </c>
      <c r="B36" s="151" t="s">
        <v>264</v>
      </c>
      <c r="C36" s="159">
        <v>5190.87</v>
      </c>
      <c r="D36" s="162"/>
      <c r="E36" s="162"/>
      <c r="F36" s="159">
        <v>3321.73</v>
      </c>
      <c r="G36" s="159">
        <v>63.991777871532101</v>
      </c>
      <c r="H36" s="162"/>
    </row>
    <row r="37" spans="1:8" ht="20.100000000000001" customHeight="1" x14ac:dyDescent="0.2">
      <c r="A37" s="150" t="s">
        <v>265</v>
      </c>
      <c r="B37" s="151" t="s">
        <v>266</v>
      </c>
      <c r="C37" s="159">
        <v>74676.78</v>
      </c>
      <c r="D37" s="162"/>
      <c r="E37" s="162"/>
      <c r="F37" s="159">
        <v>100749.23</v>
      </c>
      <c r="G37" s="159">
        <v>134.91373088127301</v>
      </c>
      <c r="H37" s="162"/>
    </row>
    <row r="38" spans="1:8" ht="20.100000000000001" customHeight="1" x14ac:dyDescent="0.2">
      <c r="A38" s="150" t="s">
        <v>267</v>
      </c>
      <c r="B38" s="151" t="s">
        <v>268</v>
      </c>
      <c r="C38" s="159">
        <v>90653.14</v>
      </c>
      <c r="D38" s="162"/>
      <c r="E38" s="162"/>
      <c r="F38" s="159">
        <v>99387.89</v>
      </c>
      <c r="G38" s="159">
        <v>109.635352950819</v>
      </c>
      <c r="H38" s="162"/>
    </row>
    <row r="39" spans="1:8" ht="21" customHeight="1" x14ac:dyDescent="0.2">
      <c r="A39" s="150" t="s">
        <v>269</v>
      </c>
      <c r="B39" s="151" t="s">
        <v>270</v>
      </c>
      <c r="C39" s="159">
        <v>223849.4</v>
      </c>
      <c r="D39" s="162"/>
      <c r="E39" s="162"/>
      <c r="F39" s="159">
        <v>233600.8</v>
      </c>
      <c r="G39" s="159">
        <v>104.356232359792</v>
      </c>
      <c r="H39" s="162"/>
    </row>
    <row r="40" spans="1:8" ht="20.100000000000001" customHeight="1" x14ac:dyDescent="0.2">
      <c r="A40" s="150" t="s">
        <v>271</v>
      </c>
      <c r="B40" s="151" t="s">
        <v>272</v>
      </c>
      <c r="C40" s="159">
        <v>1823.3</v>
      </c>
      <c r="D40" s="162"/>
      <c r="E40" s="162"/>
      <c r="F40" s="159">
        <v>0</v>
      </c>
      <c r="G40" s="159">
        <v>0</v>
      </c>
      <c r="H40" s="162"/>
    </row>
    <row r="41" spans="1:8" ht="20.100000000000001" customHeight="1" x14ac:dyDescent="0.2">
      <c r="A41" s="150" t="s">
        <v>273</v>
      </c>
      <c r="B41" s="151" t="s">
        <v>274</v>
      </c>
      <c r="C41" s="159">
        <v>21214.59</v>
      </c>
      <c r="D41" s="162"/>
      <c r="E41" s="162"/>
      <c r="F41" s="159">
        <v>1662.79</v>
      </c>
      <c r="G41" s="159">
        <v>7.8379549168756002</v>
      </c>
      <c r="H41" s="162"/>
    </row>
    <row r="42" spans="1:8" ht="20.100000000000001" customHeight="1" x14ac:dyDescent="0.2">
      <c r="A42" s="147" t="s">
        <v>275</v>
      </c>
      <c r="B42" s="148" t="s">
        <v>276</v>
      </c>
      <c r="C42" s="159">
        <v>3116577.52</v>
      </c>
      <c r="D42" s="162"/>
      <c r="E42" s="162"/>
      <c r="F42" s="159">
        <v>1668400.11</v>
      </c>
      <c r="G42" s="159">
        <v>53.533085549561399</v>
      </c>
      <c r="H42" s="162"/>
    </row>
    <row r="43" spans="1:8" ht="20.100000000000001" customHeight="1" x14ac:dyDescent="0.2">
      <c r="A43" s="150" t="s">
        <v>277</v>
      </c>
      <c r="B43" s="151" t="s">
        <v>278</v>
      </c>
      <c r="C43" s="159">
        <v>14372.5</v>
      </c>
      <c r="D43" s="162"/>
      <c r="E43" s="162"/>
      <c r="F43" s="159">
        <v>14203.54</v>
      </c>
      <c r="G43" s="159">
        <v>98.8244216385458</v>
      </c>
      <c r="H43" s="162"/>
    </row>
    <row r="44" spans="1:8" ht="20.100000000000001" customHeight="1" x14ac:dyDescent="0.2">
      <c r="A44" s="150" t="s">
        <v>279</v>
      </c>
      <c r="B44" s="151" t="s">
        <v>280</v>
      </c>
      <c r="C44" s="159">
        <v>133256.94</v>
      </c>
      <c r="D44" s="162"/>
      <c r="E44" s="162"/>
      <c r="F44" s="159">
        <v>194633.87</v>
      </c>
      <c r="G44" s="159">
        <v>146.05908705392801</v>
      </c>
      <c r="H44" s="162"/>
    </row>
    <row r="45" spans="1:8" ht="20.100000000000001" customHeight="1" x14ac:dyDescent="0.2">
      <c r="A45" s="150" t="s">
        <v>281</v>
      </c>
      <c r="B45" s="151" t="s">
        <v>282</v>
      </c>
      <c r="C45" s="159">
        <v>4069.3</v>
      </c>
      <c r="D45" s="162"/>
      <c r="E45" s="162"/>
      <c r="F45" s="159">
        <v>3647.15</v>
      </c>
      <c r="G45" s="159">
        <v>89.625979898262599</v>
      </c>
      <c r="H45" s="162"/>
    </row>
    <row r="46" spans="1:8" ht="20.100000000000001" customHeight="1" x14ac:dyDescent="0.2">
      <c r="A46" s="150" t="s">
        <v>283</v>
      </c>
      <c r="B46" s="151" t="s">
        <v>284</v>
      </c>
      <c r="C46" s="159">
        <v>5384.57</v>
      </c>
      <c r="D46" s="162"/>
      <c r="E46" s="162"/>
      <c r="F46" s="159">
        <v>5183</v>
      </c>
      <c r="G46" s="159">
        <v>96.256525590715697</v>
      </c>
      <c r="H46" s="162"/>
    </row>
    <row r="47" spans="1:8" ht="20.100000000000001" customHeight="1" x14ac:dyDescent="0.2">
      <c r="A47" s="150" t="s">
        <v>285</v>
      </c>
      <c r="B47" s="151" t="s">
        <v>286</v>
      </c>
      <c r="C47" s="159">
        <v>76480.03</v>
      </c>
      <c r="D47" s="162"/>
      <c r="E47" s="162"/>
      <c r="F47" s="159">
        <v>114006.57</v>
      </c>
      <c r="G47" s="159">
        <v>149.067109414052</v>
      </c>
      <c r="H47" s="162"/>
    </row>
    <row r="48" spans="1:8" ht="20.100000000000001" customHeight="1" x14ac:dyDescent="0.2">
      <c r="A48" s="150" t="s">
        <v>287</v>
      </c>
      <c r="B48" s="151" t="s">
        <v>288</v>
      </c>
      <c r="C48" s="159">
        <v>2724612.17</v>
      </c>
      <c r="D48" s="162"/>
      <c r="E48" s="162"/>
      <c r="F48" s="159">
        <v>1185893.71</v>
      </c>
      <c r="G48" s="159">
        <v>43.525229867853099</v>
      </c>
      <c r="H48" s="162"/>
    </row>
    <row r="49" spans="1:8" ht="20.100000000000001" customHeight="1" x14ac:dyDescent="0.2">
      <c r="A49" s="150" t="s">
        <v>289</v>
      </c>
      <c r="B49" s="151" t="s">
        <v>290</v>
      </c>
      <c r="C49" s="159">
        <v>58253.8</v>
      </c>
      <c r="D49" s="162"/>
      <c r="E49" s="162"/>
      <c r="F49" s="159">
        <v>54739.6</v>
      </c>
      <c r="G49" s="159">
        <v>93.967432167515298</v>
      </c>
      <c r="H49" s="162"/>
    </row>
    <row r="50" spans="1:8" ht="20.100000000000001" customHeight="1" x14ac:dyDescent="0.2">
      <c r="A50" s="150" t="s">
        <v>291</v>
      </c>
      <c r="B50" s="151" t="s">
        <v>292</v>
      </c>
      <c r="C50" s="159">
        <v>49999.05</v>
      </c>
      <c r="D50" s="162"/>
      <c r="E50" s="162"/>
      <c r="F50" s="159">
        <v>45087.97</v>
      </c>
      <c r="G50" s="159">
        <v>90.177653375414096</v>
      </c>
      <c r="H50" s="162"/>
    </row>
    <row r="51" spans="1:8" ht="20.100000000000001" customHeight="1" x14ac:dyDescent="0.2">
      <c r="A51" s="150" t="s">
        <v>293</v>
      </c>
      <c r="B51" s="151" t="s">
        <v>294</v>
      </c>
      <c r="C51" s="159">
        <v>50149.16</v>
      </c>
      <c r="D51" s="162"/>
      <c r="E51" s="162"/>
      <c r="F51" s="159">
        <v>51004.7</v>
      </c>
      <c r="G51" s="159">
        <v>101.705990688578</v>
      </c>
      <c r="H51" s="162"/>
    </row>
    <row r="52" spans="1:8" ht="20.100000000000001" customHeight="1" x14ac:dyDescent="0.2">
      <c r="A52" s="147" t="s">
        <v>295</v>
      </c>
      <c r="B52" s="148" t="s">
        <v>296</v>
      </c>
      <c r="C52" s="159">
        <v>27883.040000000001</v>
      </c>
      <c r="D52" s="162"/>
      <c r="E52" s="162"/>
      <c r="F52" s="159">
        <v>31895.65</v>
      </c>
      <c r="G52" s="159">
        <v>114.390862689291</v>
      </c>
      <c r="H52" s="162"/>
    </row>
    <row r="53" spans="1:8" ht="30" customHeight="1" x14ac:dyDescent="0.2">
      <c r="A53" s="150" t="s">
        <v>297</v>
      </c>
      <c r="B53" s="151" t="s">
        <v>298</v>
      </c>
      <c r="C53" s="159">
        <v>10780.92</v>
      </c>
      <c r="D53" s="162"/>
      <c r="E53" s="162"/>
      <c r="F53" s="159">
        <v>12193.93</v>
      </c>
      <c r="G53" s="159">
        <v>113.10658088549</v>
      </c>
      <c r="H53" s="162"/>
    </row>
    <row r="54" spans="1:8" ht="20.100000000000001" customHeight="1" x14ac:dyDescent="0.2">
      <c r="A54" s="150" t="s">
        <v>299</v>
      </c>
      <c r="B54" s="151" t="s">
        <v>300</v>
      </c>
      <c r="C54" s="159">
        <v>12468.27</v>
      </c>
      <c r="D54" s="162"/>
      <c r="E54" s="162"/>
      <c r="F54" s="159">
        <v>15455.61</v>
      </c>
      <c r="G54" s="159">
        <v>123.959538893527</v>
      </c>
      <c r="H54" s="162"/>
    </row>
    <row r="55" spans="1:8" ht="20.100000000000001" customHeight="1" x14ac:dyDescent="0.2">
      <c r="A55" s="150" t="s">
        <v>301</v>
      </c>
      <c r="B55" s="151" t="s">
        <v>302</v>
      </c>
      <c r="C55" s="159">
        <v>954.76</v>
      </c>
      <c r="D55" s="162"/>
      <c r="E55" s="162"/>
      <c r="F55" s="159">
        <v>3123.04</v>
      </c>
      <c r="G55" s="159">
        <v>327.102098956806</v>
      </c>
      <c r="H55" s="162"/>
    </row>
    <row r="56" spans="1:8" ht="20.100000000000001" customHeight="1" x14ac:dyDescent="0.2">
      <c r="A56" s="150" t="s">
        <v>303</v>
      </c>
      <c r="B56" s="151" t="s">
        <v>304</v>
      </c>
      <c r="C56" s="159">
        <v>270</v>
      </c>
      <c r="D56" s="162"/>
      <c r="E56" s="162"/>
      <c r="F56" s="159">
        <v>560</v>
      </c>
      <c r="G56" s="159">
        <v>207.40740740740699</v>
      </c>
      <c r="H56" s="162"/>
    </row>
    <row r="57" spans="1:8" ht="20.100000000000001" customHeight="1" x14ac:dyDescent="0.2">
      <c r="A57" s="150" t="s">
        <v>305</v>
      </c>
      <c r="B57" s="151" t="s">
        <v>306</v>
      </c>
      <c r="C57" s="159">
        <v>3028.68</v>
      </c>
      <c r="D57" s="162"/>
      <c r="E57" s="162"/>
      <c r="F57" s="159">
        <v>127.44</v>
      </c>
      <c r="G57" s="159">
        <v>4.2077736835849304</v>
      </c>
      <c r="H57" s="162"/>
    </row>
    <row r="58" spans="1:8" ht="20.100000000000001" customHeight="1" x14ac:dyDescent="0.2">
      <c r="A58" s="150" t="s">
        <v>307</v>
      </c>
      <c r="B58" s="151" t="s">
        <v>296</v>
      </c>
      <c r="C58" s="159">
        <v>380.41</v>
      </c>
      <c r="D58" s="162"/>
      <c r="E58" s="162"/>
      <c r="F58" s="159">
        <v>435.63</v>
      </c>
      <c r="G58" s="159">
        <v>114.51591703688101</v>
      </c>
      <c r="H58" s="162"/>
    </row>
    <row r="59" spans="1:8" ht="20.100000000000001" customHeight="1" x14ac:dyDescent="0.2">
      <c r="A59" s="145" t="s">
        <v>308</v>
      </c>
      <c r="B59" s="146" t="s">
        <v>309</v>
      </c>
      <c r="C59" s="157">
        <v>61.43</v>
      </c>
      <c r="D59" s="158">
        <v>50</v>
      </c>
      <c r="E59" s="158">
        <v>50</v>
      </c>
      <c r="F59" s="157">
        <v>60.77</v>
      </c>
      <c r="G59" s="157">
        <v>98.925606381246993</v>
      </c>
      <c r="H59" s="157">
        <v>121.54</v>
      </c>
    </row>
    <row r="60" spans="1:8" ht="20.100000000000001" customHeight="1" x14ac:dyDescent="0.2">
      <c r="A60" s="147" t="s">
        <v>310</v>
      </c>
      <c r="B60" s="148" t="s">
        <v>311</v>
      </c>
      <c r="C60" s="159">
        <v>61.43</v>
      </c>
      <c r="D60" s="162"/>
      <c r="E60" s="162"/>
      <c r="F60" s="159">
        <v>60.77</v>
      </c>
      <c r="G60" s="159">
        <v>98.925606381246993</v>
      </c>
      <c r="H60" s="162"/>
    </row>
    <row r="61" spans="1:8" ht="20.100000000000001" customHeight="1" x14ac:dyDescent="0.2">
      <c r="A61" s="150" t="s">
        <v>312</v>
      </c>
      <c r="B61" s="151" t="s">
        <v>313</v>
      </c>
      <c r="C61" s="159">
        <v>61.43</v>
      </c>
      <c r="D61" s="162"/>
      <c r="E61" s="162"/>
      <c r="F61" s="159">
        <v>60.77</v>
      </c>
      <c r="G61" s="159">
        <v>98.925606381246993</v>
      </c>
      <c r="H61" s="162"/>
    </row>
    <row r="62" spans="1:8" ht="31.5" x14ac:dyDescent="0.2">
      <c r="A62" s="145" t="s">
        <v>379</v>
      </c>
      <c r="B62" s="146" t="s">
        <v>380</v>
      </c>
      <c r="C62" s="163"/>
      <c r="D62" s="158">
        <v>83500</v>
      </c>
      <c r="E62" s="158">
        <v>83500</v>
      </c>
      <c r="F62" s="157">
        <v>0</v>
      </c>
      <c r="G62" s="157">
        <v>0</v>
      </c>
      <c r="H62" s="163"/>
    </row>
    <row r="63" spans="1:8" ht="20.100000000000001" customHeight="1" x14ac:dyDescent="0.2">
      <c r="A63" s="152" t="s">
        <v>81</v>
      </c>
      <c r="B63" s="153" t="s">
        <v>314</v>
      </c>
      <c r="C63" s="157">
        <v>74008</v>
      </c>
      <c r="D63" s="158">
        <v>524640</v>
      </c>
      <c r="E63" s="158">
        <v>524640</v>
      </c>
      <c r="F63" s="157">
        <v>348414.2</v>
      </c>
      <c r="G63" s="157">
        <v>470.77910496162599</v>
      </c>
      <c r="H63" s="157">
        <v>66.410147910948496</v>
      </c>
    </row>
    <row r="64" spans="1:8" ht="19.5" customHeight="1" x14ac:dyDescent="0.2">
      <c r="A64" s="154" t="s">
        <v>315</v>
      </c>
      <c r="B64" s="155" t="s">
        <v>316</v>
      </c>
      <c r="C64" s="159">
        <v>74008</v>
      </c>
      <c r="D64" s="160">
        <v>524640</v>
      </c>
      <c r="E64" s="160">
        <v>524640</v>
      </c>
      <c r="F64" s="159">
        <v>348414.2</v>
      </c>
      <c r="G64" s="159">
        <v>470.77910496162599</v>
      </c>
      <c r="H64" s="159">
        <v>66.410147910948496</v>
      </c>
    </row>
    <row r="65" spans="1:8" ht="17.25" customHeight="1" x14ac:dyDescent="0.2">
      <c r="A65" s="147" t="s">
        <v>317</v>
      </c>
      <c r="B65" s="148" t="s">
        <v>318</v>
      </c>
      <c r="C65" s="159">
        <v>56508</v>
      </c>
      <c r="D65" s="162"/>
      <c r="E65" s="162"/>
      <c r="F65" s="159">
        <v>348414.2</v>
      </c>
      <c r="G65" s="159">
        <v>616.57499823033902</v>
      </c>
      <c r="H65" s="162"/>
    </row>
    <row r="66" spans="1:8" ht="20.100000000000001" customHeight="1" x14ac:dyDescent="0.2">
      <c r="A66" s="150" t="s">
        <v>319</v>
      </c>
      <c r="B66" s="151" t="s">
        <v>320</v>
      </c>
      <c r="C66" s="159">
        <v>502.5</v>
      </c>
      <c r="D66" s="162"/>
      <c r="E66" s="162"/>
      <c r="F66" s="159">
        <v>0</v>
      </c>
      <c r="G66" s="159">
        <v>0</v>
      </c>
      <c r="H66" s="162"/>
    </row>
    <row r="67" spans="1:8" ht="20.100000000000001" customHeight="1" x14ac:dyDescent="0.2">
      <c r="A67" s="150" t="s">
        <v>321</v>
      </c>
      <c r="B67" s="151" t="s">
        <v>322</v>
      </c>
      <c r="C67" s="159">
        <v>150</v>
      </c>
      <c r="D67" s="162"/>
      <c r="E67" s="162"/>
      <c r="F67" s="159">
        <v>100</v>
      </c>
      <c r="G67" s="159">
        <v>66.6666666666667</v>
      </c>
      <c r="H67" s="162"/>
    </row>
    <row r="68" spans="1:8" ht="20.100000000000001" customHeight="1" x14ac:dyDescent="0.2">
      <c r="A68" s="150" t="s">
        <v>323</v>
      </c>
      <c r="B68" s="151" t="s">
        <v>324</v>
      </c>
      <c r="C68" s="159">
        <v>55855.5</v>
      </c>
      <c r="D68" s="162"/>
      <c r="E68" s="162"/>
      <c r="F68" s="159">
        <v>292176.7</v>
      </c>
      <c r="G68" s="159">
        <v>523.09387616259801</v>
      </c>
      <c r="H68" s="162"/>
    </row>
    <row r="69" spans="1:8" ht="20.100000000000001" customHeight="1" x14ac:dyDescent="0.2">
      <c r="A69" s="150" t="s">
        <v>381</v>
      </c>
      <c r="B69" s="151" t="s">
        <v>382</v>
      </c>
      <c r="C69" s="162"/>
      <c r="D69" s="162"/>
      <c r="E69" s="162"/>
      <c r="F69" s="159">
        <v>56137.5</v>
      </c>
      <c r="G69" s="159">
        <v>0</v>
      </c>
      <c r="H69" s="162"/>
    </row>
    <row r="70" spans="1:8" ht="20.100000000000001" customHeight="1" x14ac:dyDescent="0.2">
      <c r="A70" s="147" t="s">
        <v>325</v>
      </c>
      <c r="B70" s="148" t="s">
        <v>326</v>
      </c>
      <c r="C70" s="159">
        <v>17500</v>
      </c>
      <c r="D70" s="162"/>
      <c r="E70" s="162"/>
      <c r="F70" s="159">
        <v>0</v>
      </c>
      <c r="G70" s="159">
        <v>0</v>
      </c>
      <c r="H70" s="162"/>
    </row>
    <row r="71" spans="1:8" ht="20.100000000000001" customHeight="1" x14ac:dyDescent="0.2">
      <c r="A71" s="150" t="s">
        <v>327</v>
      </c>
      <c r="B71" s="151" t="s">
        <v>328</v>
      </c>
      <c r="C71" s="159">
        <v>17500</v>
      </c>
      <c r="D71" s="162"/>
      <c r="E71" s="162"/>
      <c r="F71" s="159">
        <v>0</v>
      </c>
      <c r="G71" s="159">
        <v>0</v>
      </c>
      <c r="H71" s="162"/>
    </row>
    <row r="72" spans="1:8" ht="15" x14ac:dyDescent="0.2">
      <c r="A72" s="45"/>
      <c r="B72" s="45"/>
      <c r="C72" s="45"/>
      <c r="D72" s="45"/>
      <c r="E72" s="45"/>
      <c r="F72" s="45"/>
      <c r="G72" s="45"/>
      <c r="H72" s="45"/>
    </row>
  </sheetData>
  <mergeCells count="5">
    <mergeCell ref="A5:B5"/>
    <mergeCell ref="A6:B6"/>
    <mergeCell ref="A2:H2"/>
    <mergeCell ref="A3:H3"/>
    <mergeCell ref="A4:H4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J22"/>
  <sheetViews>
    <sheetView zoomScaleNormal="100" workbookViewId="0">
      <selection activeCell="B21" sqref="B21"/>
    </sheetView>
  </sheetViews>
  <sheetFormatPr defaultRowHeight="12.75" x14ac:dyDescent="0.2"/>
  <cols>
    <col min="1" max="1" width="41.7109375" customWidth="1"/>
    <col min="2" max="2" width="19.85546875" bestFit="1" customWidth="1"/>
    <col min="3" max="3" width="23.140625" customWidth="1"/>
    <col min="4" max="4" width="22.42578125" customWidth="1"/>
    <col min="5" max="5" width="19.140625" customWidth="1"/>
    <col min="6" max="7" width="8.140625" hidden="1" customWidth="1"/>
    <col min="8" max="9" width="14.85546875" bestFit="1" customWidth="1"/>
  </cols>
  <sheetData>
    <row r="1" spans="1:10" ht="18" x14ac:dyDescent="0.25">
      <c r="A1" s="15" t="s">
        <v>203</v>
      </c>
      <c r="B1" s="6"/>
      <c r="C1" s="6"/>
      <c r="D1" s="6"/>
      <c r="E1" s="6"/>
      <c r="F1" s="6"/>
      <c r="G1" s="6"/>
      <c r="H1" s="35"/>
      <c r="I1" s="35"/>
      <c r="J1" s="6"/>
    </row>
    <row r="2" spans="1:10" ht="15.75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</row>
    <row r="3" spans="1:10" ht="18" x14ac:dyDescent="0.2">
      <c r="A3" s="6"/>
      <c r="B3" s="6"/>
      <c r="C3" s="6"/>
      <c r="D3" s="6"/>
      <c r="E3" s="6"/>
      <c r="F3" s="6"/>
      <c r="G3" s="6"/>
      <c r="H3" s="36"/>
      <c r="I3" s="36"/>
      <c r="J3" s="7"/>
    </row>
    <row r="4" spans="1:10" ht="15.75" x14ac:dyDescent="0.2">
      <c r="A4" s="205" t="s">
        <v>329</v>
      </c>
      <c r="B4" s="205"/>
      <c r="C4" s="205"/>
      <c r="D4" s="205"/>
      <c r="E4" s="205"/>
      <c r="F4" s="205"/>
      <c r="G4" s="205"/>
      <c r="H4" s="205"/>
      <c r="I4" s="205"/>
      <c r="J4" s="14"/>
    </row>
    <row r="5" spans="1:10" ht="18" x14ac:dyDescent="0.2">
      <c r="A5" s="6"/>
      <c r="B5" s="6"/>
      <c r="C5" s="6"/>
      <c r="D5" s="6"/>
      <c r="E5" s="6"/>
      <c r="F5" s="6"/>
      <c r="G5" s="6"/>
      <c r="H5" s="36"/>
      <c r="I5" s="36"/>
      <c r="J5" s="7"/>
    </row>
    <row r="6" spans="1:10" ht="18" x14ac:dyDescent="0.2">
      <c r="A6" s="6"/>
      <c r="B6" s="6"/>
      <c r="C6" s="6"/>
      <c r="D6" s="6"/>
      <c r="E6" s="6"/>
      <c r="F6" s="6"/>
      <c r="G6" s="6"/>
      <c r="H6" s="36"/>
      <c r="I6" s="36"/>
      <c r="J6" s="7"/>
    </row>
    <row r="7" spans="1:10" ht="69" customHeight="1" x14ac:dyDescent="0.2">
      <c r="A7" s="46" t="s">
        <v>207</v>
      </c>
      <c r="B7" s="47" t="s">
        <v>406</v>
      </c>
      <c r="C7" s="47" t="s">
        <v>377</v>
      </c>
      <c r="D7" s="47" t="s">
        <v>378</v>
      </c>
      <c r="E7" s="47" t="s">
        <v>407</v>
      </c>
      <c r="F7" s="70" t="s">
        <v>230</v>
      </c>
      <c r="G7" s="70" t="s">
        <v>231</v>
      </c>
      <c r="H7" s="47" t="s">
        <v>330</v>
      </c>
      <c r="I7" s="47" t="s">
        <v>331</v>
      </c>
      <c r="J7" s="5"/>
    </row>
    <row r="8" spans="1:10" ht="11.25" customHeight="1" x14ac:dyDescent="0.2">
      <c r="A8" s="71">
        <v>1</v>
      </c>
      <c r="B8" s="72">
        <v>2</v>
      </c>
      <c r="C8" s="72">
        <v>3</v>
      </c>
      <c r="D8" s="72">
        <v>4.3333333333333304</v>
      </c>
      <c r="E8" s="72">
        <v>5.0833333333333304</v>
      </c>
      <c r="F8" s="73"/>
      <c r="G8" s="73"/>
      <c r="H8" s="72">
        <v>6</v>
      </c>
      <c r="I8" s="72">
        <v>7</v>
      </c>
    </row>
    <row r="9" spans="1:10" ht="4.5" hidden="1" customHeight="1" x14ac:dyDescent="0.2">
      <c r="A9" s="74" t="s">
        <v>5</v>
      </c>
      <c r="B9" s="75" t="s">
        <v>332</v>
      </c>
      <c r="C9" s="75" t="s">
        <v>333</v>
      </c>
      <c r="D9" s="75" t="s">
        <v>334</v>
      </c>
      <c r="E9" s="75" t="s">
        <v>335</v>
      </c>
      <c r="F9" s="75" t="s">
        <v>230</v>
      </c>
      <c r="G9" s="75" t="s">
        <v>231</v>
      </c>
      <c r="H9" s="76" t="s">
        <v>336</v>
      </c>
      <c r="I9" s="76" t="s">
        <v>337</v>
      </c>
      <c r="J9" s="9"/>
    </row>
    <row r="10" spans="1:10" ht="3" hidden="1" customHeight="1" x14ac:dyDescent="0.2">
      <c r="A10" s="77" t="s">
        <v>338</v>
      </c>
      <c r="B10" s="78" t="s">
        <v>232</v>
      </c>
      <c r="C10" s="78" t="s">
        <v>232</v>
      </c>
      <c r="D10" s="78" t="s">
        <v>232</v>
      </c>
      <c r="E10" s="78" t="s">
        <v>232</v>
      </c>
      <c r="F10" s="78" t="s">
        <v>5</v>
      </c>
      <c r="G10" s="78" t="s">
        <v>5</v>
      </c>
      <c r="H10" s="78" t="s">
        <v>5</v>
      </c>
      <c r="I10" s="78" t="s">
        <v>5</v>
      </c>
      <c r="J10" s="9"/>
    </row>
    <row r="11" spans="1:10" ht="24.95" customHeight="1" x14ac:dyDescent="0.2">
      <c r="A11" s="79" t="s">
        <v>339</v>
      </c>
      <c r="B11" s="80">
        <v>6154408</v>
      </c>
      <c r="C11" s="81">
        <f>C12</f>
        <v>12573000</v>
      </c>
      <c r="D11" s="81">
        <f>D12</f>
        <v>12573000</v>
      </c>
      <c r="E11" s="80">
        <f>E12</f>
        <v>5985000</v>
      </c>
      <c r="F11" s="80"/>
      <c r="G11" s="80"/>
      <c r="H11" s="80">
        <f>E11/B11*100</f>
        <v>97.247371314998944</v>
      </c>
      <c r="I11" s="80">
        <f>E11/D11*100</f>
        <v>47.602004294917684</v>
      </c>
      <c r="J11" s="10"/>
    </row>
    <row r="12" spans="1:10" ht="24.95" customHeight="1" x14ac:dyDescent="0.2">
      <c r="A12" s="82" t="s">
        <v>340</v>
      </c>
      <c r="B12" s="80">
        <v>6154408</v>
      </c>
      <c r="C12" s="81">
        <f>C13+C14+C15</f>
        <v>12573000</v>
      </c>
      <c r="D12" s="81">
        <f>D13+D14+D15</f>
        <v>12573000</v>
      </c>
      <c r="E12" s="80">
        <f>E13+E14+E15</f>
        <v>5985000</v>
      </c>
      <c r="F12" s="80"/>
      <c r="G12" s="80"/>
      <c r="H12" s="80">
        <f t="shared" ref="H12:H18" si="0">E12/B12*100</f>
        <v>97.247371314998944</v>
      </c>
      <c r="I12" s="80">
        <f t="shared" ref="I12:I20" si="1">E12/D12*100</f>
        <v>47.602004294917684</v>
      </c>
      <c r="J12" s="10"/>
    </row>
    <row r="13" spans="1:10" ht="24.95" customHeight="1" x14ac:dyDescent="0.2">
      <c r="A13" s="83" t="s">
        <v>341</v>
      </c>
      <c r="B13" s="84">
        <v>6154408</v>
      </c>
      <c r="C13" s="85">
        <v>11970000</v>
      </c>
      <c r="D13" s="85">
        <v>11970000</v>
      </c>
      <c r="E13" s="84">
        <v>5985000</v>
      </c>
      <c r="F13" s="84"/>
      <c r="G13" s="84"/>
      <c r="H13" s="84">
        <f t="shared" si="0"/>
        <v>97.247371314998944</v>
      </c>
      <c r="I13" s="84">
        <f t="shared" si="1"/>
        <v>50</v>
      </c>
      <c r="J13" s="9"/>
    </row>
    <row r="14" spans="1:10" ht="24.95" customHeight="1" x14ac:dyDescent="0.2">
      <c r="A14" s="83" t="s">
        <v>416</v>
      </c>
      <c r="B14" s="169">
        <v>0</v>
      </c>
      <c r="C14" s="170">
        <v>506000</v>
      </c>
      <c r="D14" s="170">
        <v>506000</v>
      </c>
      <c r="E14" s="169">
        <v>0</v>
      </c>
      <c r="F14" s="169"/>
      <c r="G14" s="169"/>
      <c r="H14" s="84">
        <v>0</v>
      </c>
      <c r="I14" s="84">
        <f t="shared" si="1"/>
        <v>0</v>
      </c>
      <c r="J14" s="9"/>
    </row>
    <row r="15" spans="1:10" ht="24.95" customHeight="1" x14ac:dyDescent="0.2">
      <c r="A15" s="147" t="s">
        <v>417</v>
      </c>
      <c r="B15" s="169">
        <v>0</v>
      </c>
      <c r="C15" s="170">
        <v>97000</v>
      </c>
      <c r="D15" s="170">
        <v>97000</v>
      </c>
      <c r="E15" s="169">
        <v>0</v>
      </c>
      <c r="F15" s="169"/>
      <c r="G15" s="169"/>
      <c r="H15" s="84">
        <v>0</v>
      </c>
      <c r="I15" s="84">
        <f t="shared" si="1"/>
        <v>0</v>
      </c>
      <c r="J15" s="9"/>
    </row>
    <row r="16" spans="1:10" ht="24.95" customHeight="1" x14ac:dyDescent="0.2">
      <c r="A16" s="79" t="s">
        <v>132</v>
      </c>
      <c r="B16" s="80">
        <v>4705425.16</v>
      </c>
      <c r="C16" s="81">
        <f>C17</f>
        <v>12573000</v>
      </c>
      <c r="D16" s="81">
        <f>D17</f>
        <v>12573000</v>
      </c>
      <c r="E16" s="80">
        <f>E17</f>
        <v>3510488.72</v>
      </c>
      <c r="F16" s="80"/>
      <c r="G16" s="80"/>
      <c r="H16" s="80">
        <f t="shared" si="0"/>
        <v>74.605133449832621</v>
      </c>
      <c r="I16" s="80">
        <f t="shared" si="1"/>
        <v>27.920851984411044</v>
      </c>
      <c r="J16" s="10"/>
    </row>
    <row r="17" spans="1:10" ht="24.95" customHeight="1" x14ac:dyDescent="0.2">
      <c r="A17" s="82" t="s">
        <v>340</v>
      </c>
      <c r="B17" s="80">
        <v>4705425.16</v>
      </c>
      <c r="C17" s="81">
        <f>C18+C19+C20</f>
        <v>12573000</v>
      </c>
      <c r="D17" s="81">
        <f>D18+D19+D20</f>
        <v>12573000</v>
      </c>
      <c r="E17" s="80">
        <f>E18+E19+E20</f>
        <v>3510488.72</v>
      </c>
      <c r="F17" s="80"/>
      <c r="G17" s="80"/>
      <c r="H17" s="80">
        <f t="shared" si="0"/>
        <v>74.605133449832621</v>
      </c>
      <c r="I17" s="80">
        <f t="shared" si="1"/>
        <v>27.920851984411044</v>
      </c>
      <c r="J17" s="10"/>
    </row>
    <row r="18" spans="1:10" ht="24.95" customHeight="1" x14ac:dyDescent="0.2">
      <c r="A18" s="147" t="s">
        <v>341</v>
      </c>
      <c r="B18" s="169">
        <v>4705425.16</v>
      </c>
      <c r="C18" s="85">
        <v>11970000</v>
      </c>
      <c r="D18" s="85">
        <v>11970000</v>
      </c>
      <c r="E18" s="169">
        <v>3510488.72</v>
      </c>
      <c r="F18" s="169"/>
      <c r="G18" s="169"/>
      <c r="H18" s="84">
        <f t="shared" si="0"/>
        <v>74.605133449832621</v>
      </c>
      <c r="I18" s="84">
        <f t="shared" si="1"/>
        <v>29.327391144527986</v>
      </c>
      <c r="J18" s="9"/>
    </row>
    <row r="19" spans="1:10" ht="24.95" customHeight="1" x14ac:dyDescent="0.2">
      <c r="A19" s="147" t="s">
        <v>416</v>
      </c>
      <c r="B19" s="171">
        <v>0</v>
      </c>
      <c r="C19" s="170">
        <v>506000</v>
      </c>
      <c r="D19" s="170">
        <v>506000</v>
      </c>
      <c r="E19" s="171">
        <v>0</v>
      </c>
      <c r="F19" s="171"/>
      <c r="G19" s="171"/>
      <c r="H19" s="84">
        <v>0</v>
      </c>
      <c r="I19" s="84">
        <f t="shared" si="1"/>
        <v>0</v>
      </c>
      <c r="J19" s="4"/>
    </row>
    <row r="20" spans="1:10" ht="24.95" customHeight="1" x14ac:dyDescent="0.2">
      <c r="A20" s="147" t="s">
        <v>417</v>
      </c>
      <c r="B20" s="171">
        <v>0</v>
      </c>
      <c r="C20" s="170">
        <v>97000</v>
      </c>
      <c r="D20" s="170">
        <v>97000</v>
      </c>
      <c r="E20" s="171">
        <v>0</v>
      </c>
      <c r="F20" s="171"/>
      <c r="G20" s="171"/>
      <c r="H20" s="84">
        <v>0</v>
      </c>
      <c r="I20" s="84">
        <f t="shared" si="1"/>
        <v>0</v>
      </c>
      <c r="J20" s="4"/>
    </row>
    <row r="21" spans="1:10" ht="15" x14ac:dyDescent="0.2">
      <c r="A21" s="42"/>
      <c r="B21" s="43"/>
      <c r="C21" s="44"/>
      <c r="D21" s="44"/>
      <c r="E21" s="43"/>
      <c r="F21" s="43"/>
      <c r="G21" s="43"/>
      <c r="H21" s="43"/>
      <c r="I21" s="43"/>
      <c r="J21" s="4"/>
    </row>
    <row r="22" spans="1:10" ht="15" x14ac:dyDescent="0.2">
      <c r="A22" s="42"/>
      <c r="B22" s="43"/>
      <c r="C22" s="44"/>
      <c r="D22" s="44"/>
      <c r="E22" s="43"/>
      <c r="F22" s="43"/>
      <c r="G22" s="43"/>
      <c r="H22" s="43"/>
      <c r="I22" s="43"/>
      <c r="J22" s="4"/>
    </row>
  </sheetData>
  <mergeCells count="2">
    <mergeCell ref="A2:J2"/>
    <mergeCell ref="A4:I4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K19"/>
  <sheetViews>
    <sheetView zoomScaleNormal="100" workbookViewId="0">
      <selection activeCell="E19" sqref="E19"/>
    </sheetView>
  </sheetViews>
  <sheetFormatPr defaultRowHeight="12.75" x14ac:dyDescent="0.2"/>
  <cols>
    <col min="1" max="1" width="20.140625" customWidth="1"/>
    <col min="2" max="2" width="36.28515625" customWidth="1"/>
    <col min="3" max="3" width="19.85546875" bestFit="1" customWidth="1"/>
    <col min="4" max="4" width="21.140625" customWidth="1"/>
    <col min="5" max="5" width="23.42578125" customWidth="1"/>
    <col min="6" max="6" width="19.140625" customWidth="1"/>
    <col min="7" max="8" width="14.85546875" bestFit="1" customWidth="1"/>
  </cols>
  <sheetData>
    <row r="1" spans="1:11" ht="18" x14ac:dyDescent="0.25">
      <c r="A1" s="15" t="s">
        <v>203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5.75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</row>
    <row r="3" spans="1:11" ht="18" x14ac:dyDescent="0.2">
      <c r="A3" s="6"/>
      <c r="B3" s="6"/>
      <c r="C3" s="6"/>
      <c r="D3" s="6"/>
      <c r="E3" s="6"/>
      <c r="F3" s="6"/>
      <c r="G3" s="6"/>
      <c r="H3" s="6"/>
      <c r="I3" s="7"/>
      <c r="J3" s="7"/>
      <c r="K3" s="7"/>
    </row>
    <row r="4" spans="1:11" ht="15.75" x14ac:dyDescent="0.2">
      <c r="A4" s="205"/>
      <c r="B4" s="205"/>
      <c r="C4" s="205"/>
      <c r="D4" s="205"/>
      <c r="E4" s="205"/>
      <c r="F4" s="205"/>
      <c r="G4" s="205"/>
      <c r="H4" s="205"/>
      <c r="I4" s="205"/>
      <c r="J4" s="205"/>
      <c r="K4" s="205"/>
    </row>
    <row r="5" spans="1:11" ht="18" x14ac:dyDescent="0.2">
      <c r="A5" s="6"/>
      <c r="B5" s="6"/>
      <c r="C5" s="6"/>
      <c r="D5" s="6"/>
      <c r="E5" s="6"/>
      <c r="F5" s="6"/>
      <c r="G5" s="6"/>
      <c r="H5" s="6"/>
      <c r="I5" s="7"/>
      <c r="J5" s="7"/>
      <c r="K5" s="7"/>
    </row>
    <row r="6" spans="1:11" ht="15.75" customHeight="1" x14ac:dyDescent="0.2">
      <c r="A6" s="205" t="s">
        <v>342</v>
      </c>
      <c r="B6" s="205"/>
      <c r="C6" s="205"/>
      <c r="D6" s="205"/>
      <c r="E6" s="205"/>
      <c r="F6" s="205"/>
      <c r="G6" s="205"/>
      <c r="H6" s="205"/>
      <c r="I6" s="14"/>
      <c r="J6" s="14"/>
      <c r="K6" s="14"/>
    </row>
    <row r="7" spans="1:11" ht="18" x14ac:dyDescent="0.2">
      <c r="A7" s="6"/>
      <c r="B7" s="6"/>
      <c r="C7" s="6"/>
      <c r="D7" s="6"/>
      <c r="E7" s="6"/>
      <c r="F7" s="6"/>
      <c r="G7" s="6"/>
      <c r="H7" s="6"/>
      <c r="I7" s="7"/>
      <c r="J7" s="7"/>
      <c r="K7" s="7"/>
    </row>
    <row r="8" spans="1:11" ht="45" x14ac:dyDescent="0.2">
      <c r="A8" s="206" t="s">
        <v>207</v>
      </c>
      <c r="B8" s="207"/>
      <c r="C8" s="86" t="s">
        <v>406</v>
      </c>
      <c r="D8" s="86" t="s">
        <v>377</v>
      </c>
      <c r="E8" s="86" t="s">
        <v>378</v>
      </c>
      <c r="F8" s="86" t="s">
        <v>407</v>
      </c>
      <c r="G8" s="86" t="s">
        <v>330</v>
      </c>
      <c r="H8" s="86" t="s">
        <v>331</v>
      </c>
      <c r="I8" s="5"/>
      <c r="J8" s="5"/>
      <c r="K8" s="5"/>
    </row>
    <row r="9" spans="1:11" x14ac:dyDescent="0.2">
      <c r="A9" s="208">
        <v>1</v>
      </c>
      <c r="B9" s="209"/>
      <c r="C9" s="87">
        <v>2</v>
      </c>
      <c r="D9" s="87">
        <v>3</v>
      </c>
      <c r="E9" s="87">
        <v>4.3333333333333304</v>
      </c>
      <c r="F9" s="87">
        <v>5.0833333333333304</v>
      </c>
      <c r="G9" s="87">
        <v>6</v>
      </c>
      <c r="H9" s="88">
        <v>7</v>
      </c>
    </row>
    <row r="10" spans="1:11" ht="23.25" customHeight="1" x14ac:dyDescent="0.2">
      <c r="A10" s="89"/>
      <c r="B10" s="90" t="s">
        <v>343</v>
      </c>
      <c r="C10" s="91">
        <v>4705425.16</v>
      </c>
      <c r="D10" s="92">
        <v>12573000</v>
      </c>
      <c r="E10" s="92">
        <v>12573000</v>
      </c>
      <c r="F10" s="91">
        <v>3510488.72</v>
      </c>
      <c r="G10" s="91">
        <v>74.61</v>
      </c>
      <c r="H10" s="91">
        <v>27.92</v>
      </c>
    </row>
    <row r="11" spans="1:11" ht="75" hidden="1" customHeight="1" x14ac:dyDescent="0.2">
      <c r="A11" s="77" t="s">
        <v>5</v>
      </c>
      <c r="B11" s="77" t="s">
        <v>5</v>
      </c>
      <c r="C11" s="93"/>
      <c r="D11" s="93"/>
      <c r="E11" s="93"/>
      <c r="F11" s="93"/>
      <c r="G11" s="93"/>
      <c r="H11" s="93"/>
    </row>
    <row r="12" spans="1:11" ht="0.75" hidden="1" customHeight="1" x14ac:dyDescent="0.2">
      <c r="A12" s="77" t="s">
        <v>344</v>
      </c>
      <c r="B12" s="77" t="s">
        <v>5</v>
      </c>
      <c r="C12" s="78"/>
      <c r="D12" s="78"/>
      <c r="E12" s="78"/>
      <c r="F12" s="78"/>
      <c r="G12" s="78"/>
      <c r="H12" s="78"/>
    </row>
    <row r="13" spans="1:11" ht="4.5" hidden="1" customHeight="1" x14ac:dyDescent="0.2">
      <c r="A13" s="94" t="s">
        <v>345</v>
      </c>
      <c r="B13" s="95" t="s">
        <v>346</v>
      </c>
      <c r="C13" s="96"/>
      <c r="D13" s="97"/>
      <c r="E13" s="97"/>
      <c r="F13" s="96"/>
      <c r="G13" s="96"/>
      <c r="H13" s="96"/>
    </row>
    <row r="14" spans="1:11" ht="32.25" customHeight="1" x14ac:dyDescent="0.2">
      <c r="A14" s="82" t="s">
        <v>347</v>
      </c>
      <c r="B14" s="98" t="s">
        <v>348</v>
      </c>
      <c r="C14" s="80">
        <v>4705425.16</v>
      </c>
      <c r="D14" s="81">
        <v>12573000</v>
      </c>
      <c r="E14" s="81">
        <v>12573000</v>
      </c>
      <c r="F14" s="80">
        <v>3510488.72</v>
      </c>
      <c r="G14" s="80">
        <v>74.61</v>
      </c>
      <c r="H14" s="80">
        <v>27.92</v>
      </c>
      <c r="I14" s="37"/>
      <c r="J14" s="37"/>
      <c r="K14" s="37"/>
    </row>
    <row r="15" spans="1:11" ht="31.5" customHeight="1" x14ac:dyDescent="0.2">
      <c r="A15" s="83" t="s">
        <v>349</v>
      </c>
      <c r="B15" s="99" t="s">
        <v>350</v>
      </c>
      <c r="C15" s="84">
        <v>4705425.16</v>
      </c>
      <c r="D15" s="85">
        <v>12573000</v>
      </c>
      <c r="E15" s="85">
        <v>12573000</v>
      </c>
      <c r="F15" s="84">
        <v>3510488.72</v>
      </c>
      <c r="G15" s="84">
        <v>74.61</v>
      </c>
      <c r="H15" s="84">
        <v>27.92</v>
      </c>
      <c r="I15" s="8"/>
      <c r="J15" s="8"/>
      <c r="K15" s="8"/>
    </row>
    <row r="16" spans="1:11" ht="15" x14ac:dyDescent="0.2">
      <c r="A16" s="45"/>
      <c r="B16" s="42"/>
      <c r="C16" s="43"/>
      <c r="D16" s="44"/>
      <c r="E16" s="44"/>
      <c r="F16" s="43"/>
      <c r="G16" s="43"/>
      <c r="H16" s="43"/>
      <c r="I16" s="4"/>
      <c r="J16" s="4"/>
      <c r="K16" s="4"/>
    </row>
    <row r="17" spans="1:11" ht="15" x14ac:dyDescent="0.2">
      <c r="A17" s="45"/>
      <c r="B17" s="42"/>
      <c r="C17" s="43"/>
      <c r="D17" s="44"/>
      <c r="E17" s="44"/>
      <c r="F17" s="43"/>
      <c r="G17" s="43"/>
      <c r="H17" s="43"/>
      <c r="I17" s="4"/>
      <c r="J17" s="4"/>
      <c r="K17" s="4"/>
    </row>
    <row r="18" spans="1:11" ht="15" x14ac:dyDescent="0.2">
      <c r="A18" s="45"/>
      <c r="B18" s="42"/>
      <c r="C18" s="43"/>
      <c r="D18" s="44"/>
      <c r="E18" s="44"/>
      <c r="F18" s="43"/>
      <c r="G18" s="43"/>
      <c r="H18" s="43"/>
      <c r="I18" s="4"/>
      <c r="J18" s="4"/>
      <c r="K18" s="4"/>
    </row>
    <row r="19" spans="1:11" ht="15" x14ac:dyDescent="0.2">
      <c r="A19" s="45"/>
      <c r="B19" s="45"/>
      <c r="C19" s="45"/>
      <c r="D19" s="45"/>
      <c r="E19" s="45"/>
      <c r="F19" s="45"/>
      <c r="G19" s="45"/>
      <c r="H19" s="45"/>
    </row>
  </sheetData>
  <mergeCells count="5">
    <mergeCell ref="A2:K2"/>
    <mergeCell ref="A4:K4"/>
    <mergeCell ref="A8:B8"/>
    <mergeCell ref="A9:B9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18"/>
  <sheetViews>
    <sheetView zoomScaleNormal="100" workbookViewId="0">
      <selection activeCell="I9" sqref="I9"/>
    </sheetView>
  </sheetViews>
  <sheetFormatPr defaultRowHeight="12.75" x14ac:dyDescent="0.2"/>
  <cols>
    <col min="3" max="3" width="4.42578125" bestFit="1" customWidth="1"/>
    <col min="5" max="5" width="41.28515625" customWidth="1"/>
    <col min="6" max="6" width="26.28515625" customWidth="1"/>
    <col min="7" max="8" width="20.85546875" customWidth="1"/>
    <col min="9" max="9" width="26.85546875" customWidth="1"/>
  </cols>
  <sheetData>
    <row r="1" spans="1:12" ht="15.75" x14ac:dyDescent="0.25">
      <c r="A1" s="15" t="s">
        <v>203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2" ht="18" x14ac:dyDescent="0.2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8"/>
    </row>
    <row r="4" spans="1:12" ht="15.75" x14ac:dyDescent="0.2">
      <c r="A4" s="210" t="s">
        <v>204</v>
      </c>
      <c r="B4" s="210"/>
      <c r="C4" s="210"/>
      <c r="D4" s="210"/>
      <c r="E4" s="210"/>
      <c r="F4" s="210"/>
      <c r="G4" s="210"/>
      <c r="H4" s="210"/>
      <c r="I4" s="210"/>
      <c r="J4" s="210"/>
      <c r="K4" s="210"/>
      <c r="L4" s="38"/>
    </row>
    <row r="5" spans="1:12" ht="18" x14ac:dyDescent="0.2">
      <c r="A5" s="39"/>
      <c r="B5" s="39"/>
      <c r="C5" s="39"/>
      <c r="D5" s="39"/>
      <c r="E5" s="39"/>
      <c r="F5" s="39"/>
      <c r="G5" s="39"/>
      <c r="H5" s="39"/>
      <c r="I5" s="40"/>
      <c r="J5" s="40"/>
      <c r="K5" s="40"/>
      <c r="L5" s="38"/>
    </row>
    <row r="6" spans="1:12" ht="15.75" x14ac:dyDescent="0.2">
      <c r="A6" s="210" t="s">
        <v>351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38"/>
    </row>
    <row r="7" spans="1:12" ht="15.75" x14ac:dyDescent="0.2">
      <c r="A7" s="210" t="s">
        <v>352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38"/>
    </row>
    <row r="8" spans="1:12" ht="18" x14ac:dyDescent="0.2">
      <c r="A8" s="39"/>
      <c r="B8" s="39"/>
      <c r="C8" s="39"/>
      <c r="D8" s="39"/>
      <c r="E8" s="39"/>
      <c r="F8" s="39"/>
      <c r="G8" s="39"/>
      <c r="H8" s="39"/>
      <c r="I8" s="40"/>
      <c r="J8" s="40"/>
      <c r="K8" s="40"/>
      <c r="L8" s="38"/>
    </row>
    <row r="9" spans="1:12" ht="48.75" customHeight="1" x14ac:dyDescent="0.2">
      <c r="A9" s="211" t="s">
        <v>207</v>
      </c>
      <c r="B9" s="212"/>
      <c r="C9" s="212"/>
      <c r="D9" s="212"/>
      <c r="E9" s="213"/>
      <c r="F9" s="100" t="s">
        <v>353</v>
      </c>
      <c r="G9" s="101" t="s">
        <v>377</v>
      </c>
      <c r="H9" s="100" t="s">
        <v>378</v>
      </c>
      <c r="I9" s="100" t="s">
        <v>418</v>
      </c>
      <c r="J9" s="102" t="s">
        <v>209</v>
      </c>
      <c r="K9" s="103" t="s">
        <v>209</v>
      </c>
      <c r="L9" s="38"/>
    </row>
    <row r="10" spans="1:12" x14ac:dyDescent="0.2">
      <c r="A10" s="211">
        <v>1</v>
      </c>
      <c r="B10" s="212"/>
      <c r="C10" s="212"/>
      <c r="D10" s="212"/>
      <c r="E10" s="213"/>
      <c r="F10" s="104">
        <v>2</v>
      </c>
      <c r="G10" s="104">
        <v>3</v>
      </c>
      <c r="H10" s="104">
        <v>4</v>
      </c>
      <c r="I10" s="104">
        <v>5</v>
      </c>
      <c r="J10" s="104" t="s">
        <v>210</v>
      </c>
      <c r="K10" s="105" t="s">
        <v>211</v>
      </c>
      <c r="L10" s="38"/>
    </row>
    <row r="11" spans="1:12" ht="31.5" x14ac:dyDescent="0.25">
      <c r="A11" s="106">
        <v>8</v>
      </c>
      <c r="B11" s="106"/>
      <c r="C11" s="106"/>
      <c r="D11" s="106"/>
      <c r="E11" s="106" t="s">
        <v>354</v>
      </c>
      <c r="F11" s="107">
        <v>0</v>
      </c>
      <c r="G11" s="107">
        <v>0</v>
      </c>
      <c r="H11" s="107">
        <v>0</v>
      </c>
      <c r="I11" s="108">
        <v>0</v>
      </c>
      <c r="J11" s="109" t="s">
        <v>355</v>
      </c>
      <c r="K11" s="109" t="s">
        <v>355</v>
      </c>
      <c r="L11" s="38"/>
    </row>
    <row r="12" spans="1:12" ht="29.25" customHeight="1" x14ac:dyDescent="0.25">
      <c r="A12" s="106"/>
      <c r="B12" s="110">
        <v>84</v>
      </c>
      <c r="C12" s="110"/>
      <c r="D12" s="110"/>
      <c r="E12" s="110" t="s">
        <v>356</v>
      </c>
      <c r="F12" s="107">
        <v>0</v>
      </c>
      <c r="G12" s="107">
        <v>0</v>
      </c>
      <c r="H12" s="107">
        <v>0</v>
      </c>
      <c r="I12" s="108">
        <v>0</v>
      </c>
      <c r="J12" s="109" t="s">
        <v>355</v>
      </c>
      <c r="K12" s="109" t="s">
        <v>355</v>
      </c>
      <c r="L12" s="38"/>
    </row>
    <row r="13" spans="1:12" ht="47.25" x14ac:dyDescent="0.25">
      <c r="A13" s="111"/>
      <c r="B13" s="111"/>
      <c r="C13" s="111">
        <v>841</v>
      </c>
      <c r="D13" s="111"/>
      <c r="E13" s="112" t="s">
        <v>357</v>
      </c>
      <c r="F13" s="107">
        <v>0</v>
      </c>
      <c r="G13" s="107">
        <v>0</v>
      </c>
      <c r="H13" s="107">
        <v>0</v>
      </c>
      <c r="I13" s="108">
        <v>0</v>
      </c>
      <c r="J13" s="109" t="s">
        <v>355</v>
      </c>
      <c r="K13" s="109" t="s">
        <v>355</v>
      </c>
      <c r="L13" s="38"/>
    </row>
    <row r="14" spans="1:12" ht="31.5" x14ac:dyDescent="0.25">
      <c r="A14" s="113">
        <v>5</v>
      </c>
      <c r="B14" s="113"/>
      <c r="C14" s="113"/>
      <c r="D14" s="113"/>
      <c r="E14" s="114" t="s">
        <v>358</v>
      </c>
      <c r="F14" s="107">
        <v>0</v>
      </c>
      <c r="G14" s="107">
        <v>0</v>
      </c>
      <c r="H14" s="107">
        <v>0</v>
      </c>
      <c r="I14" s="108">
        <v>0</v>
      </c>
      <c r="J14" s="109" t="s">
        <v>355</v>
      </c>
      <c r="K14" s="109" t="s">
        <v>355</v>
      </c>
      <c r="L14" s="38"/>
    </row>
    <row r="15" spans="1:12" ht="31.5" x14ac:dyDescent="0.25">
      <c r="A15" s="110"/>
      <c r="B15" s="110">
        <v>54</v>
      </c>
      <c r="C15" s="110"/>
      <c r="D15" s="110"/>
      <c r="E15" s="115" t="s">
        <v>359</v>
      </c>
      <c r="F15" s="107">
        <v>0</v>
      </c>
      <c r="G15" s="107">
        <v>0</v>
      </c>
      <c r="H15" s="116">
        <v>0</v>
      </c>
      <c r="I15" s="108">
        <v>0</v>
      </c>
      <c r="J15" s="109" t="s">
        <v>355</v>
      </c>
      <c r="K15" s="109" t="s">
        <v>355</v>
      </c>
      <c r="L15" s="38"/>
    </row>
    <row r="16" spans="1:12" ht="47.25" x14ac:dyDescent="0.25">
      <c r="A16" s="110"/>
      <c r="B16" s="110"/>
      <c r="C16" s="110">
        <v>541</v>
      </c>
      <c r="D16" s="112"/>
      <c r="E16" s="112" t="s">
        <v>360</v>
      </c>
      <c r="F16" s="107">
        <v>0</v>
      </c>
      <c r="G16" s="107">
        <v>0</v>
      </c>
      <c r="H16" s="116">
        <v>0</v>
      </c>
      <c r="I16" s="108">
        <v>0</v>
      </c>
      <c r="J16" s="109" t="s">
        <v>355</v>
      </c>
      <c r="K16" s="109" t="s">
        <v>355</v>
      </c>
      <c r="L16" s="38"/>
    </row>
    <row r="17" spans="1:12" x14ac:dyDescent="0.2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1:12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38"/>
    </row>
  </sheetData>
  <mergeCells count="5">
    <mergeCell ref="A4:K4"/>
    <mergeCell ref="A6:K6"/>
    <mergeCell ref="A7:K7"/>
    <mergeCell ref="A9:E9"/>
    <mergeCell ref="A10:E10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K15"/>
  <sheetViews>
    <sheetView zoomScaleNormal="100" workbookViewId="0">
      <selection activeCell="E9" sqref="E9"/>
    </sheetView>
  </sheetViews>
  <sheetFormatPr defaultRowHeight="11.25" x14ac:dyDescent="0.2"/>
  <cols>
    <col min="1" max="1" width="47.85546875" style="16" customWidth="1"/>
    <col min="2" max="2" width="25.28515625" style="16" customWidth="1"/>
    <col min="3" max="3" width="20.7109375" style="16" customWidth="1"/>
    <col min="4" max="4" width="22" style="16" customWidth="1"/>
    <col min="5" max="5" width="25" style="16" customWidth="1"/>
    <col min="6" max="6" width="13.140625" style="17" customWidth="1"/>
    <col min="7" max="7" width="13.140625" style="18" customWidth="1"/>
    <col min="8" max="8" width="25.140625" style="18" customWidth="1"/>
    <col min="9" max="9" width="25.140625" style="17" customWidth="1"/>
    <col min="10" max="11" width="12.28515625" style="17" customWidth="1"/>
    <col min="12" max="16384" width="9.140625" style="16"/>
  </cols>
  <sheetData>
    <row r="1" spans="1:8" ht="15.75" x14ac:dyDescent="0.25">
      <c r="A1" s="15" t="s">
        <v>203</v>
      </c>
      <c r="B1" s="38"/>
      <c r="C1" s="38"/>
      <c r="D1" s="38"/>
      <c r="E1" s="38"/>
      <c r="F1" s="38"/>
      <c r="G1" s="38"/>
      <c r="H1" s="38"/>
    </row>
    <row r="2" spans="1:8" ht="12.75" x14ac:dyDescent="0.2">
      <c r="A2" s="38"/>
      <c r="B2" s="38"/>
      <c r="C2" s="38"/>
      <c r="D2" s="38"/>
      <c r="E2" s="38"/>
      <c r="F2" s="38"/>
      <c r="G2" s="38"/>
      <c r="H2" s="38"/>
    </row>
    <row r="3" spans="1:8" ht="12.75" x14ac:dyDescent="0.2">
      <c r="A3" s="38"/>
      <c r="B3" s="38"/>
      <c r="C3" s="38"/>
      <c r="D3" s="38"/>
      <c r="E3" s="38"/>
      <c r="F3" s="38"/>
      <c r="G3" s="38"/>
      <c r="H3" s="38"/>
    </row>
    <row r="4" spans="1:8" ht="18" x14ac:dyDescent="0.2">
      <c r="A4" s="39"/>
      <c r="B4" s="39"/>
      <c r="C4" s="39"/>
      <c r="D4" s="39"/>
      <c r="E4" s="40"/>
      <c r="F4" s="40"/>
      <c r="G4" s="40"/>
      <c r="H4" s="38"/>
    </row>
    <row r="5" spans="1:8" ht="15.75" x14ac:dyDescent="0.2">
      <c r="A5" s="210" t="s">
        <v>361</v>
      </c>
      <c r="B5" s="210"/>
      <c r="C5" s="210"/>
      <c r="D5" s="210"/>
      <c r="E5" s="210"/>
      <c r="F5" s="210"/>
      <c r="G5" s="210"/>
      <c r="H5" s="38"/>
    </row>
    <row r="6" spans="1:8" ht="18" x14ac:dyDescent="0.2">
      <c r="A6" s="39"/>
      <c r="B6" s="39"/>
      <c r="C6" s="39"/>
      <c r="D6" s="39"/>
      <c r="E6" s="40"/>
      <c r="F6" s="40"/>
      <c r="G6" s="40"/>
      <c r="H6" s="38"/>
    </row>
    <row r="7" spans="1:8" ht="39" customHeight="1" x14ac:dyDescent="0.2">
      <c r="A7" s="103" t="s">
        <v>207</v>
      </c>
      <c r="B7" s="100" t="s">
        <v>353</v>
      </c>
      <c r="C7" s="100" t="s">
        <v>377</v>
      </c>
      <c r="D7" s="100" t="s">
        <v>378</v>
      </c>
      <c r="E7" s="100" t="s">
        <v>418</v>
      </c>
      <c r="F7" s="103" t="s">
        <v>209</v>
      </c>
      <c r="G7" s="103" t="s">
        <v>209</v>
      </c>
      <c r="H7" s="38"/>
    </row>
    <row r="8" spans="1:8" ht="12.75" x14ac:dyDescent="0.2">
      <c r="A8" s="103">
        <v>1</v>
      </c>
      <c r="B8" s="103">
        <v>2</v>
      </c>
      <c r="C8" s="103">
        <v>3</v>
      </c>
      <c r="D8" s="103">
        <v>4</v>
      </c>
      <c r="E8" s="103">
        <v>5</v>
      </c>
      <c r="F8" s="103" t="s">
        <v>210</v>
      </c>
      <c r="G8" s="103" t="s">
        <v>211</v>
      </c>
      <c r="H8" s="38"/>
    </row>
    <row r="9" spans="1:8" ht="31.5" x14ac:dyDescent="0.25">
      <c r="A9" s="117" t="s">
        <v>220</v>
      </c>
      <c r="B9" s="107">
        <v>0</v>
      </c>
      <c r="C9" s="107">
        <v>0</v>
      </c>
      <c r="D9" s="116">
        <v>0</v>
      </c>
      <c r="E9" s="108">
        <v>0</v>
      </c>
      <c r="F9" s="118" t="s">
        <v>355</v>
      </c>
      <c r="G9" s="118" t="s">
        <v>355</v>
      </c>
      <c r="H9" s="38"/>
    </row>
    <row r="10" spans="1:8" ht="24.95" customHeight="1" x14ac:dyDescent="0.25">
      <c r="A10" s="119" t="s">
        <v>340</v>
      </c>
      <c r="B10" s="107">
        <v>0</v>
      </c>
      <c r="C10" s="107">
        <v>0</v>
      </c>
      <c r="D10" s="107">
        <v>0</v>
      </c>
      <c r="E10" s="108">
        <v>0</v>
      </c>
      <c r="F10" s="118" t="s">
        <v>355</v>
      </c>
      <c r="G10" s="118" t="s">
        <v>355</v>
      </c>
      <c r="H10" s="38"/>
    </row>
    <row r="11" spans="1:8" ht="24.95" customHeight="1" x14ac:dyDescent="0.25">
      <c r="A11" s="120" t="s">
        <v>341</v>
      </c>
      <c r="B11" s="107">
        <v>0</v>
      </c>
      <c r="C11" s="107">
        <v>0</v>
      </c>
      <c r="D11" s="107">
        <v>0</v>
      </c>
      <c r="E11" s="108">
        <v>0</v>
      </c>
      <c r="F11" s="118" t="s">
        <v>355</v>
      </c>
      <c r="G11" s="118" t="s">
        <v>355</v>
      </c>
      <c r="H11" s="38"/>
    </row>
    <row r="12" spans="1:8" ht="31.5" x14ac:dyDescent="0.25">
      <c r="A12" s="117" t="s">
        <v>362</v>
      </c>
      <c r="B12" s="107">
        <v>0</v>
      </c>
      <c r="C12" s="107">
        <v>0</v>
      </c>
      <c r="D12" s="107">
        <v>0</v>
      </c>
      <c r="E12" s="108">
        <v>0</v>
      </c>
      <c r="F12" s="118" t="s">
        <v>355</v>
      </c>
      <c r="G12" s="118" t="s">
        <v>355</v>
      </c>
      <c r="H12" s="38"/>
    </row>
    <row r="13" spans="1:8" ht="24.95" customHeight="1" x14ac:dyDescent="0.25">
      <c r="A13" s="119" t="s">
        <v>340</v>
      </c>
      <c r="B13" s="107">
        <v>0</v>
      </c>
      <c r="C13" s="107">
        <v>0</v>
      </c>
      <c r="D13" s="107">
        <v>0</v>
      </c>
      <c r="E13" s="108">
        <v>0</v>
      </c>
      <c r="F13" s="118" t="s">
        <v>355</v>
      </c>
      <c r="G13" s="118" t="s">
        <v>355</v>
      </c>
      <c r="H13" s="38"/>
    </row>
    <row r="14" spans="1:8" ht="24.95" customHeight="1" x14ac:dyDescent="0.25">
      <c r="A14" s="120" t="s">
        <v>341</v>
      </c>
      <c r="B14" s="107">
        <v>0</v>
      </c>
      <c r="C14" s="107">
        <v>0</v>
      </c>
      <c r="D14" s="116">
        <v>0</v>
      </c>
      <c r="E14" s="108">
        <v>0</v>
      </c>
      <c r="F14" s="118" t="s">
        <v>355</v>
      </c>
      <c r="G14" s="118" t="s">
        <v>355</v>
      </c>
      <c r="H14" s="38"/>
    </row>
    <row r="15" spans="1:8" ht="24.95" customHeight="1" x14ac:dyDescent="0.2"/>
  </sheetData>
  <mergeCells count="1">
    <mergeCell ref="A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425b6f-cbaf-4907-aa04-2c4f6835b9fe" xsi:nil="true"/>
    <lcf76f155ced4ddcb4097134ff3c332f xmlns="00761109-788e-4dfd-9cce-d0643350e9e1">
      <Terms xmlns="http://schemas.microsoft.com/office/infopath/2007/PartnerControls"/>
    </lcf76f155ced4ddcb4097134ff3c332f>
    <date xmlns="00761109-788e-4dfd-9cce-d0643350e9e1" xsi:nil="true"/>
  </documentManagement>
</p:properties>
</file>

<file path=customXml/item2.xml>��< ? x m l   v e r s i o n = " 1 . 0 "   e n c o d i n g = " u t f - 1 6 " ? > < A p p l i c a t i o n   x m l n s = " h t t p : / / w w w . s a p . c o m / i p / b i / b e x a n a l y z e r / e x c e l / a p p l i c a t i o n " > H 4 s I A A A A A A A E A O 0 9 2 3 L b u J L v W 7 X / w P K Z 2 p q p m k g k d b O 9 j E 7 R J C T B 5 i 0 E K U t + Y S m J c q L Y k X J k O Z P J D + z L z k f s v 2 T / 6 6 A B k C J l S h Y l a m w f j x 6 k B g g 0 G t 2 N 7 g b Z h L S / f / t 8 I 3 0 d z 2 8 n s + n r I 6 U i H 0 n j 6 b v Z + 8 n 0 H 6 + P 7 h Y f X i n N o 7 + 3 N U / v I o k 2 n d 6 e f r u d v D 7 6 u F h 8 O a 1 W f / v t t 8 p v t c p s / o + q K s t K d W B b 5 N 3 H 8 e f R q 8 n 0 d j G a v h s f J b 3 e P 9 z r i A / k u G 1 Z q w p I 6 y O f Y N d p K 1 o 1 B j U f 9 T G D a l o 1 g T U T E c P H X g C F j i f L s u r 5 v u S P f v x x N 5 X m o 9 u P s / c j r Z p u p X V 8 1 w m Q Y 0 Y C d Y S d j t t u t W S 5 o l Q a 9 F t V W i d a N b + Z F k S m H u i e 7 / a x i X x K F v E j M l i p d H Q b t U 0 v a m p V B l L i 3 4 S I B J R e b N O S P 4 g G F o l Y A b t n 5 4 7 d r j u m p f j d s 6 4 x a B l v g m 6 z R e r 1 o a m E W l W 0 Y C 2 D Q S B V 2 x o J b f 3 M Q g B i E p H A D 4 0 g 9 F F 7 Q F u n y 5 o + w A R q 2 a / m u Q Q H b c o l y l g O a 0 Z P 7 1 s R 4 m h 5 I U g V A H B c E 0 W c C F Y f 2 i G r 9 y z U R 6 I F J Y i 0 K a 0 C Y r R 6 P n E 4 t Y E f R F b f o i N r 1 a S g 9 f x h p B s B 7 j O 6 U y W t h x E f S / A e Q M p h F L g M X R Q M P Q 7 Q U T h g Y p 8 D y A p C b C r p g g q F X t K r l 3 T r J f 1 6 m Y 6 9 b M / 0 P E 2 E T W A g + 8 B 0 W Y V m u F R R H L / N a + M S V A c 6 d k h 0 M e z A H D N l r Y t J 4 I H a c w D K e h D 4 m E + d 8 y I i y E I G U 1 y Q 4 m p d 3 A p G x I H g F H C S y Y y L W O W 8 T d V w / n Y s v Q u j L w s x u + M r 6 a L g f 3 w p V d L o d y A w 0 y u p E r 9 C V q 6 R l a t C L K I k B K J b S O 9 Q k o m X L h k 9 J l f P N e C X y 2 j T y h E t A H d X b U v w 4 V T Q k h b 0 z g M x c L c O Q M D k T A C 0 9 Q E v A d X L g m Z j J 1 W f F I D l J G Y 9 n Q / i B Y w I a A t j M U A a o R x l I w 0 C 0 u t Y A r T N B L S 6 H P Q J X Q s G I i S y q d j Y p G O Z J z U 2 s s + Q v 9 q O D u V T J j I C T E S 1 z Y p o n 6 R 3 3 I T q D d e 9 Z Y G a 1 b R d y j N S s m H b Q Y Q D Z G + y S q C p M Z g x T 0 y U Y I i G j 2 i Q Y N L L Q s o 2 t Q r Y p j a 6 c B 3 X J h d 6 d G H p B H f w h W 7 g c 1 2 s p q U H Y / Y g 8 W F 8 1 b R V W W 3 I z V q y j I R J a / c o B Q z g l i 3 D b l 7 D L V 1 b h z I A D x o 8 w C k g Y f g y W E W V s I S A V 0 B / h k W E / s V s Y K p u Z 4 u n r L V 4 y n q L p 6 y 1 e E r 5 F o 9 Z + m U p x / o B Z v a b b w O 7 + r m r e 3 r g 4 P 6 O N h A s E O W S 1 e e s E y M 0 u u 7 x R W f o X z Q u g q v Q 6 l 4 Y + M 0 l Y y c M Q B U J 2 A d K F I O a p T v d s E 3 D I A 4 I 9 O 2 6 V o 0 t J z O F b X / 0 f T I d S T J c Y B X U G C U E H J S U x j p S G n 8 6 K c 1 1 p D T / d F J a 6 0 h p / e m k H K 8 j 5 T i P l G q i w E u v f b z G h d f v u X A e z o P X I x E t b 2 v s E 7 M u 1 x S 1 p i z N e r 4 X C K h z a 6 P r 2 X T 2 + f Z 6 J F 3 f j G 4 n H y b X o 3 e T T y M J k F T o N K A N T C x D T i 5 1 J u p g A w f 3 q V H k r a k x x x 8 m 7 y a L Q u N u z x W l D K 4 o x b i y P X V q G d S p x a i z T Y k F X r 7 R G 0 o d 1 5 d M 3 + 9 J Q a e b Q 9 / J 1 v T 1 J p / G 8 9 H 8 I 9 D 0 e b S Y / P h j O v k o f a F b 4 M W I E v 1 9 J H V s K M 7 v f v z x a c z G P B B P t 6 d 5 A 0 9 P D s b T A i v j 0 D w 1 X G 8 Y u Z 3 o s V b x + n G 3 X 7 V i X G k y X Y z n X 0 c 3 0 9 G B 1 K p V h l q 1 i q l V L K B 8 K n O I P C 6 D y O M D W b s C 2 r S e O k U + F H X 1 M q i r H 8 p T P I Z k Q x r n + 8 h 0 9 F w F X C X y h H 6 2 J j K 8 / T K b j 9 / T W G q c T + 5 h 2 K i W 4 X B V t R B x v m 6 E T t T B j u 4 Y 2 N e d c z 1 q R M c 5 t O U b P b Y z g t H W 4 T k E K f m x Z E I K M K F 2 I A m V s Q z V + m H Y k k 9 b h i 2 H G H n t y s q M 3 D i E Q A o t 6 g 0 C K U b c m s C g E D F 7 B g Z F I r r t j c q T i Z I L 0 L z B 2 x X c e W x P X R m 7 N u V Q u z a l j J 2 2 U n C n v T 1 1 j T K o a x S j L k A k c L Y 3 H r H d g t 9 d 7 S Q N Z + o 5 c d L 2 7 k M 8 q P 0 w m Y 6 m 7 y b z 0 b R g 0 N H D 5 7 F 9 6 H Y I u 0 0 g 9 W W l u P G O e x 9 I I d Y 4 8 4 I G v J i 7 9 3 X S c 0 0 s 1 e o N p V H b y 4 7 v K 6 b t Q + w y F o 5 c c O F s T 1 0 Z c Z F 8 s O 1 J s w z q m o c y i W W E M M r J Q W J K J X 9 j V 2 b U v 7 2 l K M P t q s p h + J R / / + V R d k f 5 s V M m G C + 2 R d x e Q m X c Q l H l A y 2 z M o y A 0 j w Q c W X c v 1 N a B y K u j L s 7 y l p t r / L n S 0 m C C E + w S B U 3 p F g Y P d 2 x s Q n P x m I w T r t o k 8 X o K y V k 8 p 1 v X 6 p f 5 h P I e Z N + R v V f p J 8 X v 3 A s 0 F J z z 4 h r o Y C l Y U B C A N 3 b s b y A Z U Z L / C z M A Z r 4 g D G o O W z o D H 2 i C u h L U i s S W H M 7 8 F S Z Z b O g D m D h k W Z 2 1 s W Z o D S P c 9 j w 4 3 + / z u Y / z 7 5 O f p E + i v 1 d Z a + p n 9 R z 5 s 6 S a y C t o J S 5 V 1 O w y B B q H b f W Z g t B 1 k w M x m l D o o 6 B c f 4 Q p A / E 4 J N N J O r Y k R H 6 / l 5 p R C z l 5 6 A J R C y / 8 s H E o T V J j Y J D a x I Z U y k z 2 S Q g s p o E l L C q t B S g Z e 7 j v 0 n G T 8 L q Q 2 T 4 H C C n E T K U 9 s / w c c N + 7 7 L 1 5 L M c h T 3 K 2 q 1 B j t 0 a P i 2 7 V W X f d J B 0 Z M G K 2 6 d s M 4 u T 2 x B h 3 H z D X A Z Y D f Y D n s q b j 9 9 / n 4 6 u p V v w 6 2 P R g P m w H F P X w 6 a J H G C c g I B c J h o w I w m s e b q P e C q 2 6 W P L I g H V 9 L Z F Z 7 g s a T 2 d m K i j h 1 Z g u k b I s h 6 z N V R d P M h m B z R n O k E m 8 D W w 3 K 6 b q U m s a l J j u L a H z W y 3 + z e e D s H o k 5 N z y 1 e 9 m p 3 D 6 N n 1 6 P t o M b 7 5 d C q J j C L O c g i l W B Q l f R p L / 3 W z + O / X k p o r B v V x x d C + o j b n Q r + K f P 2 K b p e o e 9 T 7 F y g y 3 U i F x c z b P B d B Q U O M e 0 i / L y j 3 d v F 1 N B 9 P P 4 2 r + P v X + f / / H 4 D S f / 6 H r F T g U U 9 F e i X J T Q 7 m i q m 2 I i Z h O b h I O g + K B 2 0 S D z e i z 2 1 V Q E M b d 6 3 w P r M f 4 j C t / V n 9 J Z f P 9 R 2 X w y Z d E C 1 e m N W C h m + 6 7 h r 5 z O b T i f T l Z j S V J j c T y R + / H V H 4 l g o G n v D l L 4 H G X 0 s g p 2 F 4 h v I 8 c J r F g q l U 6 W v 5 S t 8 s U + m F z F + u 0 g + 7 j j z c W i J e v k h a 2 4 j k Y a X f y P J n q / Q N 1 a w F 6 D 6 L g / H 1 3 Y / / E X Z l k y k 5 / s u U 5 H C 1 2 V T z T E k e V 6 n m 1 v M V 9 6 R E W x L L + c X a k o Y u + 3 5 O 2 L 9 O J P n G R J H / M i Y b e G z 2 e w Y u G r E 3 l v F k v o 1 R V v e 3 f 9 k Y Y H b P 7 X j b R e w Z D k P E 3 s h X 7 l 0 3 s J t 0 o U S D A x t c S z e Q 4 0 Z 9 / C y 3 t A 3 L d n J l N n 0 / v r 5 l g q m u 2 U 4 p e 2 5 b / 0 0 t j t e x a 8 0 H G J r v X p X V / e k z Z G i V f R v 8 J m Z H Z y / B 6 4 H P H 7 E w Y M P z M 3 G T v X 3 F L y L q 2 u I q f k 0 8 J E n i k X u + b 7 A 0 D 8 v n I C j z U O Q Q t 8 3 5 7 W 3 O j 3 i e R S Y s e 2 F k 4 I i E Z 4 1 y p q w + + S l f M R V C t R c 2 X + X F z J e O E V B L 8 d B 8 7 z 0 p e K 7 z 5 f J V X 4 x 8 2 X z l l 2 a v 6 i 9 r v v J L s 8 8 v T J / l F + O P l i H W i 1 n C M p 0 v b B d e y n y F S r 8 Y F 7 x U 6 R c 4 5 R f j m J Z T f j G 2 W u z / 8 Y v Z / 8 c T L k n C y r O Z c E m G 6 / l M u C S z 9 f Q n D G a L B H 6 E z R d j t X j 4 8 a z D y y r 7 N i C T F u o Y I D K u N z 0 9 i J u I t m q S e n 3 v E 7 d V 2 5 o T 2 h E x d H 5 E M B Q 8 H x k w 7 w T W k O 3 1 d C L S 6 J P 0 7 i Q X 3 t K 7 X Z 8 l t 3 N I c 6 i X 9 I G f H M g c g l g v i 2 8 X P J U Y f j j n t m e X e O R d I r v k A 7 H r 5 P G 5 F S c A l s c t p v X l 8 a j x B H g k M s S e g U a 1 H p l b q U T r J 6 t R t c f X q P g p + R P g U T I t Y c H V x + d O n P / 3 D N b b 8 e N z K 3 4 W / h z C g y d g z O O E s G e g X E p p Z 0 r v w S 6 R 0 v g c 2 F V a 0 L 4 H u 0 R 2 1 h M w 7 G u Y 9 A S 8 X / x W x x N g 0 o r 3 e w L b l / i F w C f A n H w N e g o B g n h D 4 h k Y p e Z h u V V l 3 y w h j R H r e w G O j 1 P w f N d D P i + n X t Q G M w l I + r o V L o 8 j S D f e 0 B k O l N m 9 s 7 p P 5 9 o e n W v 7 z L m + V + d 9 G F Z P M 4 w p H I e K I a n t j 0 S R 0 z w A T d 8 F h 1 I C j g x H l N 1 w 7 K F J C t x 5 3 J u A x j 4 E N P f p 3 E p T n 3 e U A L V 2 z c 5 u s z p O 4 6 7 t h u M k j U P d C Y e S X T S 7 4 d h H R Z Q S V E T d w + Y o + x h p d f + V X p f 3 x 9 E o A c d J F k c x R p z I W X O V / k 9 B + D P B i f R l P v 6 8 P D F 7 9 m k 3 C t X 1 C z K T E r 8 D 7 j 3 c 7 c k + 7 v a E H b y 8 W 2 d F X u H 7 f R t 1 3 h p a v t o v z h L A v Y H d e 9 k / w J 3 x s 1 f R W W h 2 U W D v h q u e q 3 u 7 4 U p 7 m 7 Y d d n 3 s 7 I a o W R a i j B e q y R X + i t J u u D J e R 6 5 V 5 B Z D J i m N U 7 l 2 q u 7 g h w D r y a H X v r I S i L f l e k K 6 f H x a q 5 / u y B B F K U l K W T + q N C u y W o E j A S X 5 5 L R x c q q 2 d s O 6 E o 2 y F 9 X U S g X O r + Z H N a 5 D W k 0 2 N 3 1 d P D R m Q N / R 7 f Z V E E G / Q K f 9 o Q x t 4 K A r 5 n 0 Z p P U 9 3 S d 0 t + T R K g F q B H e d N t a q 7 F d z v a C N 6 N Y b f j X L v W y j k C 4 5 A K A U s R P / R A 0 r a D 3 c Z Q c 1 w W 9 8 0 B i 9 C O 8 b o b v 5 j L V k L x / x 3 8 h C T h s 8 e 6 r I + o q H 1 w J k 9 T I 8 r l 4 W 4 a i l u B W D k k b L k t Y X L f r p s f p L F M j y I r 2 v Y 7 Z V t E k 3 c t j O c u 1 R b D B P w / Y S A 5 7 H 9 0 g P g 1 7 E z l r y a i v M V + 8 z 3 9 6 e + X D e u t w 6 F v x a i g D q q 8 s L S 0 l Q Y j p G 4 H P G L Y W S q e a t h V j w 9 H Y x W d w t 4 K j 3 r 7 P 3 Y + n o f H Y 7 + S K d 3 8 1 H n y S y m M 9 u b z + P f h / P j 3 I l 2 X y q k o w n X E C O M o 4 6 d K U 9 v H r w R g G e B S k B s n + 3 B G + e E Z 9 Y 8 o 1 V 4 f H W z X v S k + X Y O 9 y T H 8 H n U o J q y 3 X W t r A n L f E F 8 f j p b n / 6 w s P E Y M w v s v D I B R q a e l C q v V v + H 2 l G Z C k P v Y X p W 0 I x q 5 7 k I p F N 1 4 B / 6 0 Y P s L 3 K v n s 6 j R W R O E N H F D T x C m i A b C 9 6 E y J / y M 4 P X Z Y 0 7 H h h A O f R w X P 5 Z Y H f 2 b M w 4 Y d R h v 7 F F Q D E B 3 K Y E F 7 J z V c g B l G l U e 3 A / f Y F v L r K I I 2 E n u e z 0 + 7 o l 9 5 F C T Y S 2 u x m Y u S 7 l w T U I V u x v G 6 4 V m g 7 2 S Z x n R Y u T 6 9 k / Q B z u k 4 0 Z H d Q I 6 N H t Q t e V 4 2 H X K 1 K t 6 E 9 C b v Z u l J F 2 7 B z P Z N O r E 2 2 K t 2 G d V I y b T g e 0 q N S h H d x b e Q E w J 9 A Z 3 x Z q d Y F u 7 L V 8 O / t r B p w K t H D b y p n G / J + a u p E U X G d Y D P C j o k G j N 2 r d X E r Z A V Q 2 c E D d u r j v c o Y / b J n 3 E y 9 h 0 3 N w 5 a p h E M v d Z C C 0 + W 3 w t F l I m v s 0 G i K p 6 1 h 4 r i B i a l N Y a t R p 0 w a U n n 4 W L y x n x R h D K a s 1 e R P 7 q m G h l b A z p e M B u J s S Q q w 8 j A u D 1 k P 3 p D G e x 1 2 O K j / p g 8 / f B 2 l 9 j 9 i Y b G f q I / R Z d K K l Z I 3 p r H T o U I 9 y + z D k j q t i 5 z Q w b m H a S a 7 y 6 Q N J O p Z d H 3 Z O J C + 3 U 5 O p 5 O b 1 0 e L + d 3 4 i N 1 x h 4 X D j o c W C Y f s d G g C t g P D i b X i 1 F O 0 P A C V R k r c g O R g C w b w Y j g y I J r 1 W U S L S E 6 z a i 5 + 9 p Y 4 G T A l p o z s Y 5 P V B i s V P L N S / M U p b Q 4 l K v 3 R 5 3 E b w I h u G M y I 6 N 4 Z G v y T 7 8 b Z N S 0 T 0 E N D U T F M d 4 Y 3 3 + M O 8 D L + N 3 Z Y L g O 0 / u j m b u 0 Y / C J t m 8 W c N 5 C P q J 7 7 k U 4 I s s + s 4 e b h z t A 3 / f 3 7 y f R X q T + e 3 0 5 m 0 9 e t l i x X l A o N N i r y r 5 J x d 7 O 4 m 4 9 f T 8 d 3 i / n o 5 l f J u 3 t 7 M 3 l 3 M f 4 9 m F 2 P p 6 9 P 1 O a o q c r H 7 9 5 + a B y / H b 3 d h V L D o r R u J v P d 7 H P l d v S l 8 n Z S G S 8 q o + n o 5 v f v 4 3 l l B K R X 6 B z w Y v y 5 O 5 + 8 L z Q 8 W + C x 4 D e P b 3 p R s x D u Q P f p q o o 2 D K H s O w Q a 0 J W 3 h U Z R 9 r S a x x c e e d N S n c 4 V V k z S s + y h q 5 / D W 2 g F B i Q 9 h I L N Y 5 G P 4 / G i m L q a C K K t i P R 0 7 + G J N A y 9 3 u l b L f O N 0 r K d 0 F c D R O O D R q 3 g C g G b v n m s n / S f F O X 0 p 9 5 P z U Y h 1 B 3 X t / U H m D Q o x n X X p y a J 2 r H N S 4 T Z v S 3 Q J X 8 U d h C c 4 F / g I T F 1 o K g c 3 I 7 e x 1 0 d 3 E a Z T K W 7 c r e D N 8 t p W w p B 5 K G l l 4 K L P a m m A d e l w y M 2 p 1 + S g L o 9 C / Y P y 8 P h I 3 4 q d D l C o g J H 1 J g b K K K 7 r n J Q G n Q j C r u B w W a x d 0 L L I v g K F Z J + j P s B 3 7 g T b t 0 8 D w m s A e w E k e 6 j c v S C F g N + L n c 5 a u Z G N G q N T A T / 9 R A 5 I T s f n J u u B x x x Q d s F 2 w f D t f n u g Q b D 3 G f F N a X M J d n q Q Y B u 0 V C v O N p q 5 j 5 q J u 6 r J u H g o 8 S s w U P 3 j X U L d u W m r 3 c j S g A F X G / 3 5 4 J 0 G V N O w v 0 K u t m 1 d c N 3 0 7 j 8 8 Y f 5 + P a j P X o H t 2 4 L o K V F d v J 8 P L 8 d H n 7 Z d G O W 9 C e 7 z 1 C s o + j S 9 S / O X P d i B 1 J i J l 2 e s X O q P O T s T k 5 M R u T R C J g W z B 3 o C X r I 3 o W l J B h a K A o 9 u I P C / h R g 9 6 f y A Q 2 o C P U A 9 9 A U y y 7 4 G 3 i 7 Z W d W L N Q 9 z H Y v 9 l j Y c a N L X / d 2 4 G Q i x Z X p b y 0 J s J K 0 g p S h 4 Q k x 2 M x I Q q 1 3 z O O h 4 x M n V B y X I F l F / Z Y F / r / I 8 m E n v t 0 T c 7 F E F I G E 9 U h j 6 R L H O V c 6 w 3 D o n n U v a y Y e X F 3 q 3 f P O R S H s 4 A 4 g Y i b Y 6 V L 9 p r s q s W B 3 E E x I E F 3 g A b Z p E E A j J 5 d a W b S 7 Z B J M F u w N t z Z B 1 a w P A J r g K D x w e X A v B R y I V l 2 t F W f z s Y M g N 4 g + 1 U r 0 Y C f 7 X c 7 m 1 2 9 n s + u 4 A T / u j 9 2 + Y r J v h + J m F i 9 B s y 5 q / w s A X y Z 7 M J M A A A = = < / A p p l i c a t i o n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DE635805F2EC4F89C3E3826028420C" ma:contentTypeVersion="14" ma:contentTypeDescription="Create a new document." ma:contentTypeScope="" ma:versionID="85ecef0c6f18e4e9a28eec26fbebe691">
  <xsd:schema xmlns:xsd="http://www.w3.org/2001/XMLSchema" xmlns:xs="http://www.w3.org/2001/XMLSchema" xmlns:p="http://schemas.microsoft.com/office/2006/metadata/properties" xmlns:ns2="3d425b6f-cbaf-4907-aa04-2c4f6835b9fe" xmlns:ns3="00761109-788e-4dfd-9cce-d0643350e9e1" targetNamespace="http://schemas.microsoft.com/office/2006/metadata/properties" ma:root="true" ma:fieldsID="9ef58899f2effebe0dd0e2d4405e1538" ns2:_="" ns3:_="">
    <xsd:import namespace="3d425b6f-cbaf-4907-aa04-2c4f6835b9fe"/>
    <xsd:import namespace="00761109-788e-4dfd-9cce-d0643350e9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425b6f-cbaf-4907-aa04-2c4f6835b9f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d9737d9-36c6-48e9-8105-346d04813dc6}" ma:internalName="TaxCatchAll" ma:showField="CatchAllData" ma:web="3d425b6f-cbaf-4907-aa04-2c4f6835b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761109-788e-4dfd-9cce-d0643350e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998dd63-fa28-4a99-985f-e7e46de25d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date" ma:index="21" nillable="true" ma:displayName="date" ma:format="DateTime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C32B3F-7B5B-4B6F-A41B-84EC20FBDFE3}">
  <ds:schemaRefs>
    <ds:schemaRef ds:uri="http://schemas.microsoft.com/office/2006/metadata/properties"/>
    <ds:schemaRef ds:uri="http://schemas.microsoft.com/office/infopath/2007/PartnerControls"/>
    <ds:schemaRef ds:uri="3d425b6f-cbaf-4907-aa04-2c4f6835b9fe"/>
    <ds:schemaRef ds:uri="00761109-788e-4dfd-9cce-d0643350e9e1"/>
  </ds:schemaRefs>
</ds:datastoreItem>
</file>

<file path=customXml/itemProps2.xml><?xml version="1.0" encoding="utf-8"?>
<ds:datastoreItem xmlns:ds="http://schemas.openxmlformats.org/officeDocument/2006/customXml" ds:itemID="{9E74BBAF-9FAB-4347-AC03-6E130FA13F38}">
  <ds:schemaRefs>
    <ds:schemaRef ds:uri="http://www.sap.com/ip/bi/bexanalyzer/excel/application"/>
  </ds:schemaRefs>
</ds:datastoreItem>
</file>

<file path=customXml/itemProps3.xml><?xml version="1.0" encoding="utf-8"?>
<ds:datastoreItem xmlns:ds="http://schemas.openxmlformats.org/officeDocument/2006/customXml" ds:itemID="{EC227271-E508-4E96-845F-0E87CCD965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425b6f-cbaf-4907-aa04-2c4f6835b9fe"/>
    <ds:schemaRef ds:uri="00761109-788e-4dfd-9cce-d0643350e9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A97054B-6AD8-4A9A-B469-DD4A7FF282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Sažetak</vt:lpstr>
      <vt:lpstr>Račun prihoda i rashoda</vt:lpstr>
      <vt:lpstr>Prihodi i rashodi prema IF</vt:lpstr>
      <vt:lpstr>Rashodi prema funkcijskoj klasi</vt:lpstr>
      <vt:lpstr>Račun financ. prema ekonom.klas</vt:lpstr>
      <vt:lpstr>Račun financ. prema izvorima fi</vt:lpstr>
      <vt:lpstr>II Posebni dio </vt:lpstr>
      <vt:lpstr>'Prihodi i rashodi prema IF'!Print_Area</vt:lpstr>
      <vt:lpstr>'Račun financ. prema ekonom.klas'!Print_Area</vt:lpstr>
      <vt:lpstr>'Račun financ. prema izvorima fi'!Print_Area</vt:lpstr>
      <vt:lpstr>'Rashodi prema funkcijskoj klasi'!Print_Area</vt:lpstr>
      <vt:lpstr>Sažetak!Print_Area</vt:lpstr>
      <vt:lpstr>'II Posebni dio '!Print_Titles</vt:lpstr>
    </vt:vector>
  </TitlesOfParts>
  <Manager/>
  <Company>b4b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FP0002PRR Račun rashoda</dc:title>
  <dc:subject/>
  <dc:creator>sino</dc:creator>
  <cp:keywords/>
  <dc:description/>
  <cp:lastModifiedBy>Snježana Brezak</cp:lastModifiedBy>
  <cp:revision/>
  <cp:lastPrinted>2026-07-16T16:42:27Z</cp:lastPrinted>
  <dcterms:created xsi:type="dcterms:W3CDTF">2003-05-28T14:27:38Z</dcterms:created>
  <dcterms:modified xsi:type="dcterms:W3CDTF">2026-07-17T13:24:32Z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Activesheet">
    <vt:lpwstr>Sheet1</vt:lpwstr>
  </property>
  <property fmtid="{D5CDD505-2E9C-101B-9397-08002B2CF9AE}" pid="3" name="BExAnalyzer_OldName">
    <vt:lpwstr>FP0002PRR Račun rashoda druga verzija.xlsx</vt:lpwstr>
  </property>
  <property fmtid="{D5CDD505-2E9C-101B-9397-08002B2CF9AE}" pid="4" name="ContentTypeId">
    <vt:lpwstr>0x010100E1DE635805F2EC4F89C3E3826028420C</vt:lpwstr>
  </property>
  <property fmtid="{D5CDD505-2E9C-101B-9397-08002B2CF9AE}" pid="5" name="MediaServiceImageTags">
    <vt:lpwstr/>
  </property>
</Properties>
</file>